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ФинУпр\Desktop\2024г\изменение  бюджета\исполнение за 2024г\"/>
    </mc:Choice>
  </mc:AlternateContent>
  <bookViews>
    <workbookView xWindow="0" yWindow="0" windowWidth="23040" windowHeight="94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81" i="1" l="1"/>
  <c r="C28" i="1" l="1"/>
  <c r="D38" i="1"/>
  <c r="C38" i="1"/>
  <c r="D49" i="1" l="1"/>
  <c r="D28" i="1" l="1"/>
  <c r="D36" i="1"/>
  <c r="D35" i="1" s="1"/>
  <c r="D32" i="1"/>
  <c r="D24" i="1"/>
  <c r="D22" i="1"/>
  <c r="D20" i="1"/>
  <c r="D18" i="1"/>
  <c r="D12" i="1"/>
  <c r="D11" i="1" s="1"/>
  <c r="D9" i="1"/>
  <c r="D8" i="1" l="1"/>
  <c r="D73" i="1"/>
  <c r="D68" i="1"/>
  <c r="D56" i="1"/>
  <c r="C56" i="1"/>
  <c r="D52" i="1"/>
  <c r="D51" i="1" l="1"/>
  <c r="D86" i="1" s="1"/>
  <c r="C24" i="1"/>
  <c r="C69" i="1" l="1"/>
  <c r="C52" i="1"/>
  <c r="C73" i="1" l="1"/>
  <c r="C36" i="1"/>
  <c r="C35" i="1" s="1"/>
  <c r="C9" i="1"/>
  <c r="C12" i="1"/>
  <c r="C11" i="1" s="1"/>
  <c r="C18" i="1"/>
  <c r="C20" i="1"/>
  <c r="C22" i="1"/>
  <c r="C32" i="1"/>
  <c r="C68" i="1"/>
  <c r="C51" i="1" s="1"/>
  <c r="C8" i="1" l="1"/>
  <c r="C86" i="1" l="1"/>
</calcChain>
</file>

<file path=xl/sharedStrings.xml><?xml version="1.0" encoding="utf-8"?>
<sst xmlns="http://schemas.openxmlformats.org/spreadsheetml/2006/main" count="168" uniqueCount="167">
  <si>
    <t>Дотации бюджетам муниципальных районов на выравнивание бюджетной обеспеченности</t>
  </si>
  <si>
    <t>Субсидии бюджетам муниципальных районов на реализацию мероприятий по обеспечению жильем молодых семей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</si>
  <si>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</si>
  <si>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</si>
  <si>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</si>
  <si>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</si>
  <si>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</si>
  <si>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Прочие межбюджетные трансферты, передаваемые бюджетам муниципальных районов</t>
  </si>
  <si>
    <t>Код бюджетной классификации Российской Федерации</t>
  </si>
  <si>
    <t>Наименование</t>
  </si>
  <si>
    <t xml:space="preserve">                   </t>
  </si>
  <si>
    <t>(в тыс. руб.)</t>
  </si>
  <si>
    <t>Безвозмездные поступления</t>
  </si>
  <si>
    <t>000 2 00 00000 00 0000 000</t>
  </si>
  <si>
    <t>Всего доходы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</si>
  <si>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</si>
  <si>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</si>
  <si>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000 2 02 15001 05 0000 150</t>
  </si>
  <si>
    <t>000 2 02 20000 00 0000 150</t>
  </si>
  <si>
    <t>000 2 02 25497 05 0000 150</t>
  </si>
  <si>
    <t>000 2 02 29999 05 0000 150</t>
  </si>
  <si>
    <t>000 2 02 30000 00 0000 150</t>
  </si>
  <si>
    <t>000 2 02 30024 05 0000 150</t>
  </si>
  <si>
    <t>000 2 02 30027 05 0000 150</t>
  </si>
  <si>
    <t>000 2 02 30029 05 0000 150</t>
  </si>
  <si>
    <t>000 2 02 35082 05 0000 150</t>
  </si>
  <si>
    <t>000 2 02 49999 05 0000 150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</si>
  <si>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</si>
  <si>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000 2 02 40000 00 0000 150</t>
  </si>
  <si>
    <t>000 2 02 45303 05 0000 150</t>
  </si>
  <si>
    <t>000 2 02 25304 05 0000 150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</si>
  <si>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</si>
  <si>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000 2 02 10000 00 0000 150</t>
  </si>
  <si>
    <t>Дотации бюджетам бюджетной системы Российской Федерации</t>
  </si>
  <si>
    <t>000 2 02 25519 05 0000 150</t>
  </si>
  <si>
    <t>Субсидии бюджетам муниципальных районов на поддержку отрасли культуры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</si>
  <si>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</si>
  <si>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000 1 00 00000 00 0000 000</t>
  </si>
  <si>
    <t>НАЛОГОВЫЕ  И  НЕНАЛОГОВЫЕ  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</si>
  <si>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</si>
  <si>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</si>
  <si>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</si>
  <si>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</si>
  <si>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</si>
  <si>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</si>
  <si>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</si>
  <si>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</si>
  <si>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000 1 05 01010 01 0000 110</t>
  </si>
  <si>
    <t>Налог, взимаемый с налогоплательщиков, выбравших в качестве объекта налогообложения доходы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</si>
  <si>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</si>
  <si>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</si>
  <si>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000 1 05 02000 02 0000 110</t>
  </si>
  <si>
    <t>Единый налог на вмененный доход  для отдельных видов деятельности</t>
  </si>
  <si>
    <t>000 1 05 03000 01 0000 110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</si>
  <si>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</si>
  <si>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</si>
  <si>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</si>
  <si>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</si>
  <si>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</si>
  <si>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000 1 06 02000 02 0000 110</t>
  </si>
  <si>
    <t>Налог на имущество организаций</t>
  </si>
  <si>
    <t>000 1 07 00000 00 0000 000</t>
  </si>
  <si>
    <t>Налоги, сборы и регулярные платежи за пользование природными ресурсами</t>
  </si>
  <si>
    <t>000 1 07 01020 01 0000 110</t>
  </si>
  <si>
    <t>Налог на добычу общераспространенных полезных ископаемых</t>
  </si>
  <si>
    <t>000 1 08 00000 00 0000 000</t>
  </si>
  <si>
    <t>Государственная пошлина</t>
  </si>
  <si>
    <t>000 1 08 03000 01 0000 110</t>
  </si>
  <si>
    <t>Государственная пошлина по делам, рассматриваемым в судах общей юрисдикции, мировыми судьями</t>
  </si>
  <si>
    <t>000 1 11 00000 00 0000 000</t>
  </si>
  <si>
    <t>Доходы от использования имущества, находящегося  в государственной и муниципальной собственности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</si>
  <si>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</si>
  <si>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разграничена,  а также средства от продажи права на заключение договоров аренды указанных земельных участков</t>
  </si>
  <si>
    <t>000 1 11 05035 05 0000 120</t>
  </si>
  <si>
    <t>Доходы от сдачи в аренду имущества, находящегося в оперативном управлении органов  управления  муниципальных районов и созданных ими учреждений (за исключением имущества муниципальных бюджетных и автономных учреждений)</t>
  </si>
  <si>
    <t>000 1 12 00000 00 0000 000</t>
  </si>
  <si>
    <t>Платежи при пользовании природными ресурсами</t>
  </si>
  <si>
    <t>000 1 13 00000 00 0000 000</t>
  </si>
  <si>
    <t>Доходы от оказания платных услуг (работ) и компенсации затрат государства</t>
  </si>
  <si>
    <t>000 1 13 01990 00 0000 130</t>
  </si>
  <si>
    <t>Прочие доходы от оказания платных услуг (работ)</t>
  </si>
  <si>
    <t>000 1 13 02990 00 0000 130</t>
  </si>
  <si>
    <t>Прочие жоходы от компенсации затрат государства</t>
  </si>
  <si>
    <t>000 1 14 00000 00 0000 000</t>
  </si>
  <si>
    <t>Доходы от продажи материальных и нематериальных активов</t>
  </si>
  <si>
    <t>000 1 14 06000 00 0000 430</t>
  </si>
  <si>
    <t>Доходы от продажи земельных участков, находящихся в государственной и муниципальной собственности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</si>
  <si>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</si>
  <si>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</si>
  <si>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Субсидии бюджетам субъектов Российской Федерации на строительство и реконструкцию (модернизацию) объектов питьевого водоснабжения</t>
  </si>
  <si>
    <t>000 2 02 25243 05 0000 150</t>
  </si>
  <si>
    <t>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на 2023 год и на плановый период 2024 и 2025 годо</t>
  </si>
  <si>
    <t>000 2 02 25179 05 0000 150</t>
  </si>
  <si>
    <t>000 2 02 25098 05 0000 150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</si>
  <si>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</si>
  <si>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Начальник финуправления                                   А.Т. Хут</t>
  </si>
  <si>
    <t xml:space="preserve">к Решению Совета народных  </t>
  </si>
  <si>
    <t xml:space="preserve">                   депутатов Теучежского района </t>
  </si>
  <si>
    <t xml:space="preserve">                   Приложение № 1</t>
  </si>
  <si>
    <t>Субсидии бюджетам субъектов Российской Федерации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</si>
  <si>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000 2 02 25299 05 0000 150</t>
  </si>
  <si>
    <t>Штрафы, санкции, возмещение ущерба</t>
  </si>
  <si>
    <t>000 1 16 00000 00 0000 000</t>
  </si>
  <si>
    <t>000 1 16 18000 02 0000 140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</si>
  <si>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</si>
  <si>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000 2 02 25467 05 0000 150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</si>
  <si>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</si>
  <si>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000 2 02 25590 05 0000 150</t>
  </si>
  <si>
    <t>Субсидии бюджетам муниципальных районов на техническое оснащение региональных и муниципальных музеев</t>
  </si>
  <si>
    <t>000 2 02 19999 05 0000 150</t>
  </si>
  <si>
    <t>Прочие дотации бюджетам муниципальных районов</t>
  </si>
  <si>
    <t>000 2 02 45050 05 0000 150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</si>
  <si>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общеобразовательныхорганизаций и профессиональных образовательных организаций</t>
  </si>
  <si>
    <t>000 1 16 11130 01 0000 140</t>
  </si>
  <si>
    <t>Платежи по искам о возмещении вреда, причиненного почвам, а также платежи, уплачиваемые при добровольном возмещении вреда, причиненного почвам, подлежащие зачислению в бюджет муниципального образования (за исключением вреда, причиненного на особо охраняемых природных территориях)</t>
  </si>
  <si>
    <t>000 2 02 15002 05 0000 150</t>
  </si>
  <si>
    <t>Дотации бюджетам муниципальных районов на поддержку мер по обеспечению сбалансированности бюджетов</t>
  </si>
  <si>
    <t>план</t>
  </si>
  <si>
    <t>исполнено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</si>
  <si>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</si>
  <si>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000 2 02 20302 05 0000 150</t>
  </si>
  <si>
    <t>Поступление  доходов в   бюджет  муниципального образования                                                                                                                           «Теучежский район" за 2024 год</t>
  </si>
  <si>
    <t>000 1 11 05313 05 0000 120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</si>
  <si>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</si>
  <si>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000 1 12 01010 01 0000 120</t>
  </si>
  <si>
    <t>Плата за выбросы загрязняющих веществ в атмосферный воздух стационарными объектами</t>
  </si>
  <si>
    <t>000 1 12 01030 01 0000 120</t>
  </si>
  <si>
    <t>000 1 12 01040 01 0000 120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</si>
  <si>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</si>
  <si>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</si>
  <si>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</si>
  <si>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</si>
  <si>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</si>
  <si>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</si>
  <si>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</si>
  <si>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</si>
  <si>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</si>
  <si>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</si>
  <si>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>000 1 16 01120 01 0000 140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</si>
  <si>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</si>
  <si>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</si>
  <si>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</si>
  <si>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</si>
  <si>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</si>
  <si>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</si>
  <si>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</si>
  <si>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000 1 17 00000 00 0000 000</t>
  </si>
  <si>
    <t>Прочие неналоговые доходы</t>
  </si>
  <si>
    <t>000 1 17 05000 00 0000 180</t>
  </si>
  <si>
    <t>000 2 18 00000 00 0000 150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</si>
  <si>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</si>
  <si>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000 2 18 05010 05 0000 150</t>
  </si>
  <si>
    <t>000 2 18 60010 05 0000 150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</si>
  <si>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</si>
  <si>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</si>
  <si>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</si>
  <si>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Возврат остатков субсидий, субвенций и иных межбюджетных трансфертов, имеющих целевое назначение, прошлых лет  </t>
  </si>
  <si>
    <t>000 2 19 00000 00 0000 150</t>
  </si>
  <si>
    <t>000 2 19 00000 05 0000 150</t>
  </si>
  <si>
    <t>Возврат остатков субсидий на строительство и реконструкцию (модернизацию) объектов питьевого водоснабжения из бюджетов муниципальных районов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</si>
  <si>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</si>
  <si>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</si>
  <si>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</si>
  <si>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00021925243050000150</t>
  </si>
  <si>
    <t>00021925304050000150</t>
  </si>
  <si>
    <t>00021945303050000150</t>
  </si>
  <si>
    <t>00021960010050000150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</si>
</sst>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#,##0.0"/>
    <numFmt numFmtId="166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5" fillId="0" borderId="0">
      <alignment horizontal="left" wrapText="1"/>
    </xf>
    <xf numFmtId="0" fontId="16" fillId="0" borderId="0"/>
    <xf numFmtId="43" fontId="2" fillId="0" borderId="0" applyFont="0" applyFill="0" applyBorder="0" applyAlignment="0" applyProtection="0"/>
  </cellStyleXfs>
  <cellXfs count="71">
    <xf numFmtId="0" fontId="0" fillId="0" borderId="0" xfId="0"/>
    <xf numFmtId="0" fontId="8" fillId="0" borderId="0" xfId="0" applyFont="1" applyAlignment="1">
      <alignment vertical="center"/>
    </xf>
    <xf numFmtId="3" fontId="6" fillId="0" borderId="1" xfId="0" applyNumberFormat="1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/>
    <xf numFmtId="3" fontId="6" fillId="0" borderId="0" xfId="0" applyNumberFormat="1" applyFont="1" applyAlignment="1">
      <alignment horizontal="left" vertical="top" wrapText="1"/>
    </xf>
    <xf numFmtId="1" fontId="6" fillId="0" borderId="0" xfId="0" applyNumberFormat="1" applyFont="1"/>
    <xf numFmtId="164" fontId="6" fillId="0" borderId="0" xfId="3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4" fontId="5" fillId="0" borderId="1" xfId="0" applyNumberFormat="1" applyFont="1" applyBorder="1" applyAlignment="1">
      <alignment horizontal="left" vertical="top"/>
    </xf>
    <xf numFmtId="4" fontId="6" fillId="0" borderId="1" xfId="0" applyNumberFormat="1" applyFont="1" applyBorder="1" applyAlignment="1">
      <alignment horizontal="left" vertical="top"/>
    </xf>
    <xf numFmtId="1" fontId="6" fillId="0" borderId="1" xfId="0" applyNumberFormat="1" applyFont="1" applyBorder="1" applyAlignment="1">
      <alignment wrapText="1"/>
    </xf>
    <xf numFmtId="165" fontId="6" fillId="0" borderId="0" xfId="3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left" vertical="top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165" fontId="0" fillId="0" borderId="0" xfId="0" applyNumberFormat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left" wrapText="1"/>
    </xf>
    <xf numFmtId="0" fontId="11" fillId="0" borderId="0" xfId="0" applyFont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NumberFormat="1" applyFont="1" applyBorder="1" applyAlignment="1">
      <alignment horizontal="left" wrapText="1"/>
    </xf>
    <xf numFmtId="0" fontId="0" fillId="0" borderId="0" xfId="0" applyNumberFormat="1" applyAlignment="1">
      <alignment horizontal="left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" fontId="6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left"/>
    </xf>
    <xf numFmtId="1" fontId="5" fillId="0" borderId="1" xfId="0" applyNumberFormat="1" applyFont="1" applyBorder="1" applyAlignment="1">
      <alignment horizontal="left" wrapText="1"/>
    </xf>
    <xf numFmtId="3" fontId="6" fillId="0" borderId="1" xfId="0" applyNumberFormat="1" applyFont="1" applyBorder="1" applyAlignment="1">
      <alignment horizontal="left" wrapText="1"/>
    </xf>
    <xf numFmtId="3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3" fontId="6" fillId="0" borderId="0" xfId="0" applyNumberFormat="1" applyFont="1" applyAlignment="1">
      <alignment horizontal="left" vertical="top" wrapText="1"/>
    </xf>
    <xf numFmtId="0" fontId="0" fillId="0" borderId="0" xfId="0" applyAlignment="1"/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wrapText="1"/>
    </xf>
    <xf numFmtId="0" fontId="1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165" fontId="5" fillId="0" borderId="4" xfId="3" applyNumberFormat="1" applyFont="1" applyBorder="1" applyAlignment="1">
      <alignment horizontal="center" vertical="center"/>
    </xf>
    <xf numFmtId="165" fontId="5" fillId="0" borderId="1" xfId="3" applyNumberFormat="1" applyFont="1" applyBorder="1" applyAlignment="1">
      <alignment horizontal="center" vertical="center"/>
    </xf>
    <xf numFmtId="165" fontId="6" fillId="0" borderId="1" xfId="3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6" fillId="2" borderId="1" xfId="3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6" fillId="2" borderId="1" xfId="3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/>
    </xf>
    <xf numFmtId="165" fontId="5" fillId="2" borderId="1" xfId="3" applyNumberFormat="1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wrapText="1"/>
    </xf>
    <xf numFmtId="0" fontId="17" fillId="0" borderId="0" xfId="0" applyFont="1"/>
  </cellXfs>
  <cellStyles count="4">
    <cellStyle name="xl39" xfId="1"/>
    <cellStyle name="xl40" xfId="2"/>
    <cellStyle name="Обычный" xfId="0" builtinId="0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abSelected="1" topLeftCell="A82" zoomScale="98" zoomScaleNormal="98" workbookViewId="0">
      <selection activeCell="C86" sqref="C86"/>
    </sheetView>
  </sheetViews>
  <sheetFormatPr defaultRowHeight="14.4" x14ac:dyDescent="0.3"/>
  <cols>
    <col min="1" max="1" width="24.6640625" style="5" customWidth="1"/>
    <col min="2" max="2" width="45.33203125" style="6" customWidth="1"/>
    <col min="3" max="3" width="15.33203125" style="7" customWidth="1"/>
    <col min="4" max="4" width="13.33203125" style="67" customWidth="1"/>
  </cols>
  <sheetData>
    <row r="1" spans="1:5" x14ac:dyDescent="0.3">
      <c r="A1" s="46" t="s">
        <v>98</v>
      </c>
      <c r="B1" s="46"/>
      <c r="C1" s="46"/>
      <c r="D1" s="46"/>
    </row>
    <row r="2" spans="1:5" x14ac:dyDescent="0.3">
      <c r="A2" s="47" t="s">
        <v>96</v>
      </c>
      <c r="B2" s="47"/>
      <c r="C2" s="47"/>
      <c r="D2" s="47"/>
    </row>
    <row r="3" spans="1:5" x14ac:dyDescent="0.3">
      <c r="A3" s="47" t="s">
        <v>97</v>
      </c>
      <c r="B3" s="47"/>
      <c r="C3" s="47"/>
      <c r="D3" s="47"/>
    </row>
    <row r="4" spans="1:5" x14ac:dyDescent="0.3">
      <c r="A4" s="15"/>
      <c r="B4" s="16"/>
      <c r="C4" s="50"/>
      <c r="D4" s="51"/>
    </row>
    <row r="5" spans="1:5" ht="32.25" customHeight="1" x14ac:dyDescent="0.3">
      <c r="A5" s="42" t="s">
        <v>121</v>
      </c>
      <c r="B5" s="43"/>
      <c r="C5" s="43"/>
      <c r="D5" s="51"/>
    </row>
    <row r="6" spans="1:5" ht="15.6" x14ac:dyDescent="0.3">
      <c r="A6" s="1" t="s">
        <v>10</v>
      </c>
      <c r="B6" s="1"/>
      <c r="C6" s="52" t="s">
        <v>11</v>
      </c>
      <c r="D6" s="52"/>
    </row>
    <row r="7" spans="1:5" ht="15" customHeight="1" x14ac:dyDescent="0.3">
      <c r="A7" s="18" t="s">
        <v>8</v>
      </c>
      <c r="B7" s="17" t="s">
        <v>9</v>
      </c>
      <c r="C7" s="17" t="s">
        <v>117</v>
      </c>
      <c r="D7" s="53" t="s">
        <v>118</v>
      </c>
    </row>
    <row r="8" spans="1:5" ht="28.2" x14ac:dyDescent="0.3">
      <c r="A8" s="40" t="s">
        <v>37</v>
      </c>
      <c r="B8" s="41" t="s">
        <v>38</v>
      </c>
      <c r="C8" s="54">
        <f>C9+C11+C18+C20+C22+C24+C28+C32+C35+C38</f>
        <v>430820.9</v>
      </c>
      <c r="D8" s="54">
        <f>D9+D11+D18+D20+D22+D24+D28+D32+D35+D38+D49</f>
        <v>385158.69000000006</v>
      </c>
    </row>
    <row r="9" spans="1:5" s="21" customFormat="1" ht="21" customHeight="1" x14ac:dyDescent="0.3">
      <c r="A9" s="40" t="s">
        <v>39</v>
      </c>
      <c r="B9" s="29" t="s">
        <v>40</v>
      </c>
      <c r="C9" s="54">
        <f>C10</f>
        <v>132151</v>
      </c>
      <c r="D9" s="54">
        <f>D10</f>
        <v>130940.38</v>
      </c>
    </row>
    <row r="10" spans="1:5" s="21" customFormat="1" ht="19.5" customHeight="1" x14ac:dyDescent="0.3">
      <c r="A10" s="39" t="s">
        <v>41</v>
      </c>
      <c r="B10" s="31" t="s">
        <v>42</v>
      </c>
      <c r="C10" s="55">
        <v>132151</v>
      </c>
      <c r="D10" s="55">
        <v>130940.38</v>
      </c>
      <c r="E10" s="23"/>
    </row>
    <row r="11" spans="1:5" s="21" customFormat="1" x14ac:dyDescent="0.3">
      <c r="A11" s="40" t="s">
        <v>43</v>
      </c>
      <c r="B11" s="29" t="s">
        <v>44</v>
      </c>
      <c r="C11" s="54">
        <f>C12+C15+C16+C17</f>
        <v>99899.9</v>
      </c>
      <c r="D11" s="54">
        <f>D12+D15+D16+D17</f>
        <v>82148.320000000007</v>
      </c>
    </row>
    <row r="12" spans="1:5" s="21" customFormat="1" ht="27.6" x14ac:dyDescent="0.3">
      <c r="A12" s="40" t="s">
        <v>45</v>
      </c>
      <c r="B12" s="20" t="s">
        <v>46</v>
      </c>
      <c r="C12" s="54">
        <f>C13+C14</f>
        <v>92307.9</v>
      </c>
      <c r="D12" s="54">
        <f>D13+D14</f>
        <v>75029.560000000012</v>
      </c>
    </row>
    <row r="13" spans="1:5" s="21" customFormat="1" ht="41.4" x14ac:dyDescent="0.3">
      <c r="A13" s="39" t="s">
        <v>47</v>
      </c>
      <c r="B13" s="22" t="s">
        <v>48</v>
      </c>
      <c r="C13" s="56">
        <v>74447.899999999994</v>
      </c>
      <c r="D13" s="56">
        <v>68534.070000000007</v>
      </c>
    </row>
    <row r="14" spans="1:5" s="21" customFormat="1" ht="41.4" x14ac:dyDescent="0.3">
      <c r="A14" s="39" t="s">
        <v>49</v>
      </c>
      <c r="B14" s="22" t="s">
        <v>50</v>
      </c>
      <c r="C14" s="55">
        <v>17860</v>
      </c>
      <c r="D14" s="55">
        <v>6495.49</v>
      </c>
    </row>
    <row r="15" spans="1:5" s="21" customFormat="1" ht="27.6" x14ac:dyDescent="0.3">
      <c r="A15" s="39" t="s">
        <v>51</v>
      </c>
      <c r="B15" s="22" t="s">
        <v>52</v>
      </c>
      <c r="C15" s="55">
        <v>0</v>
      </c>
      <c r="D15" s="55">
        <v>72.89</v>
      </c>
    </row>
    <row r="16" spans="1:5" s="21" customFormat="1" x14ac:dyDescent="0.3">
      <c r="A16" s="39" t="s">
        <v>53</v>
      </c>
      <c r="B16" s="22" t="s">
        <v>54</v>
      </c>
      <c r="C16" s="55">
        <v>4122</v>
      </c>
      <c r="D16" s="55">
        <v>4135.3100000000004</v>
      </c>
      <c r="E16" s="23"/>
    </row>
    <row r="17" spans="1:5" s="21" customFormat="1" ht="27.6" x14ac:dyDescent="0.3">
      <c r="A17" s="39" t="s">
        <v>55</v>
      </c>
      <c r="B17" s="22" t="s">
        <v>56</v>
      </c>
      <c r="C17" s="55">
        <v>3470</v>
      </c>
      <c r="D17" s="55">
        <v>2910.56</v>
      </c>
    </row>
    <row r="18" spans="1:5" s="21" customFormat="1" x14ac:dyDescent="0.3">
      <c r="A18" s="40" t="s">
        <v>57</v>
      </c>
      <c r="B18" s="20" t="s">
        <v>58</v>
      </c>
      <c r="C18" s="54">
        <f>C19</f>
        <v>71476</v>
      </c>
      <c r="D18" s="54">
        <f>D19</f>
        <v>66410.850000000006</v>
      </c>
    </row>
    <row r="19" spans="1:5" s="21" customFormat="1" x14ac:dyDescent="0.3">
      <c r="A19" s="39" t="s">
        <v>59</v>
      </c>
      <c r="B19" s="22" t="s">
        <v>60</v>
      </c>
      <c r="C19" s="55">
        <v>71476</v>
      </c>
      <c r="D19" s="55">
        <v>66410.850000000006</v>
      </c>
    </row>
    <row r="20" spans="1:5" s="21" customFormat="1" ht="27.6" x14ac:dyDescent="0.3">
      <c r="A20" s="40" t="s">
        <v>61</v>
      </c>
      <c r="B20" s="20" t="s">
        <v>62</v>
      </c>
      <c r="C20" s="54">
        <f>C21</f>
        <v>0</v>
      </c>
      <c r="D20" s="54">
        <f>D21</f>
        <v>0</v>
      </c>
    </row>
    <row r="21" spans="1:5" s="21" customFormat="1" ht="27.6" x14ac:dyDescent="0.3">
      <c r="A21" s="39" t="s">
        <v>63</v>
      </c>
      <c r="B21" s="22" t="s">
        <v>64</v>
      </c>
      <c r="C21" s="55">
        <v>0</v>
      </c>
      <c r="D21" s="55">
        <v>0</v>
      </c>
    </row>
    <row r="22" spans="1:5" s="21" customFormat="1" x14ac:dyDescent="0.3">
      <c r="A22" s="40" t="s">
        <v>65</v>
      </c>
      <c r="B22" s="20" t="s">
        <v>66</v>
      </c>
      <c r="C22" s="54">
        <f>C23</f>
        <v>3800</v>
      </c>
      <c r="D22" s="54">
        <f>D23</f>
        <v>4002.81</v>
      </c>
    </row>
    <row r="23" spans="1:5" s="21" customFormat="1" ht="41.4" x14ac:dyDescent="0.3">
      <c r="A23" s="39" t="s">
        <v>67</v>
      </c>
      <c r="B23" s="22" t="s">
        <v>68</v>
      </c>
      <c r="C23" s="55">
        <v>3800</v>
      </c>
      <c r="D23" s="55">
        <v>4002.81</v>
      </c>
    </row>
    <row r="24" spans="1:5" s="21" customFormat="1" ht="41.4" x14ac:dyDescent="0.3">
      <c r="A24" s="40" t="s">
        <v>69</v>
      </c>
      <c r="B24" s="20" t="s">
        <v>70</v>
      </c>
      <c r="C24" s="54">
        <f>C25+C26+C27</f>
        <v>97679</v>
      </c>
      <c r="D24" s="54">
        <f>D25+D26+D27</f>
        <v>87138.31</v>
      </c>
    </row>
    <row r="25" spans="1:5" s="21" customFormat="1" ht="69" x14ac:dyDescent="0.3">
      <c r="A25" s="39" t="s">
        <v>71</v>
      </c>
      <c r="B25" s="22" t="s">
        <v>72</v>
      </c>
      <c r="C25" s="55">
        <v>96909</v>
      </c>
      <c r="D25" s="55">
        <v>86242.11</v>
      </c>
    </row>
    <row r="26" spans="1:5" s="21" customFormat="1" ht="82.8" x14ac:dyDescent="0.3">
      <c r="A26" s="39" t="s">
        <v>73</v>
      </c>
      <c r="B26" s="22" t="s">
        <v>74</v>
      </c>
      <c r="C26" s="55">
        <v>770</v>
      </c>
      <c r="D26" s="55">
        <v>815.39</v>
      </c>
      <c r="E26" s="23"/>
    </row>
    <row r="27" spans="1:5" s="21" customFormat="1" ht="165.6" x14ac:dyDescent="0.3">
      <c r="A27" s="39" t="s">
        <v>122</v>
      </c>
      <c r="B27" s="22" t="s">
        <v>123</v>
      </c>
      <c r="C27" s="55">
        <v>0</v>
      </c>
      <c r="D27" s="55">
        <v>80.81</v>
      </c>
    </row>
    <row r="28" spans="1:5" s="21" customFormat="1" ht="27.6" x14ac:dyDescent="0.3">
      <c r="A28" s="40" t="s">
        <v>75</v>
      </c>
      <c r="B28" s="20" t="s">
        <v>76</v>
      </c>
      <c r="C28" s="54">
        <f>C29+C30+C31</f>
        <v>410</v>
      </c>
      <c r="D28" s="54">
        <f>D29+D30+D31</f>
        <v>124.03</v>
      </c>
    </row>
    <row r="29" spans="1:5" s="21" customFormat="1" ht="31.5" customHeight="1" x14ac:dyDescent="0.3">
      <c r="A29" s="39" t="s">
        <v>124</v>
      </c>
      <c r="B29" s="22" t="s">
        <v>125</v>
      </c>
      <c r="C29" s="55">
        <v>410</v>
      </c>
      <c r="D29" s="55">
        <v>65.52</v>
      </c>
    </row>
    <row r="30" spans="1:5" s="21" customFormat="1" ht="27.6" x14ac:dyDescent="0.3">
      <c r="A30" s="39" t="s">
        <v>126</v>
      </c>
      <c r="B30" s="22" t="s">
        <v>128</v>
      </c>
      <c r="C30" s="55">
        <v>0</v>
      </c>
      <c r="D30" s="55">
        <v>10.61</v>
      </c>
    </row>
    <row r="31" spans="1:5" s="21" customFormat="1" ht="27.6" x14ac:dyDescent="0.3">
      <c r="A31" s="39" t="s">
        <v>127</v>
      </c>
      <c r="B31" s="22" t="s">
        <v>129</v>
      </c>
      <c r="C31" s="55">
        <v>0</v>
      </c>
      <c r="D31" s="55">
        <v>47.9</v>
      </c>
    </row>
    <row r="32" spans="1:5" s="21" customFormat="1" ht="27.6" x14ac:dyDescent="0.3">
      <c r="A32" s="40" t="s">
        <v>77</v>
      </c>
      <c r="B32" s="20" t="s">
        <v>78</v>
      </c>
      <c r="C32" s="54">
        <f>C33+C34</f>
        <v>0</v>
      </c>
      <c r="D32" s="54">
        <f>D33+D34</f>
        <v>8.33</v>
      </c>
    </row>
    <row r="33" spans="1:5" s="21" customFormat="1" ht="27.6" x14ac:dyDescent="0.3">
      <c r="A33" s="39" t="s">
        <v>79</v>
      </c>
      <c r="B33" s="22" t="s">
        <v>80</v>
      </c>
      <c r="C33" s="55">
        <v>0</v>
      </c>
      <c r="D33" s="55">
        <v>0.15</v>
      </c>
    </row>
    <row r="34" spans="1:5" s="21" customFormat="1" ht="27.6" x14ac:dyDescent="0.3">
      <c r="A34" s="39" t="s">
        <v>81</v>
      </c>
      <c r="B34" s="24" t="s">
        <v>82</v>
      </c>
      <c r="C34" s="55">
        <v>0</v>
      </c>
      <c r="D34" s="55">
        <v>8.18</v>
      </c>
    </row>
    <row r="35" spans="1:5" s="21" customFormat="1" ht="27.6" x14ac:dyDescent="0.3">
      <c r="A35" s="40" t="s">
        <v>83</v>
      </c>
      <c r="B35" s="20" t="s">
        <v>84</v>
      </c>
      <c r="C35" s="54">
        <f>C36</f>
        <v>22635</v>
      </c>
      <c r="D35" s="54">
        <f>D36</f>
        <v>11369.9</v>
      </c>
    </row>
    <row r="36" spans="1:5" s="21" customFormat="1" ht="41.4" x14ac:dyDescent="0.3">
      <c r="A36" s="39" t="s">
        <v>85</v>
      </c>
      <c r="B36" s="22" t="s">
        <v>86</v>
      </c>
      <c r="C36" s="55">
        <f>C37</f>
        <v>22635</v>
      </c>
      <c r="D36" s="55">
        <f>D37</f>
        <v>11369.9</v>
      </c>
    </row>
    <row r="37" spans="1:5" s="21" customFormat="1" ht="41.4" x14ac:dyDescent="0.3">
      <c r="A37" s="39" t="s">
        <v>87</v>
      </c>
      <c r="B37" s="22" t="s">
        <v>88</v>
      </c>
      <c r="C37" s="55">
        <v>22635</v>
      </c>
      <c r="D37" s="55">
        <v>11369.9</v>
      </c>
      <c r="E37" s="23"/>
    </row>
    <row r="38" spans="1:5" s="21" customFormat="1" ht="27.75" customHeight="1" x14ac:dyDescent="0.3">
      <c r="A38" s="40" t="s">
        <v>102</v>
      </c>
      <c r="B38" s="29" t="s">
        <v>101</v>
      </c>
      <c r="C38" s="54">
        <f>C39+C40+C41+C42+C43+C44+C45+C46+C47+C48</f>
        <v>2770</v>
      </c>
      <c r="D38" s="54">
        <f>D39+D40+D41+D42+D43+D44+D45+D46+D47+D48</f>
        <v>3003.16</v>
      </c>
    </row>
    <row r="39" spans="1:5" s="21" customFormat="1" ht="69.599999999999994" x14ac:dyDescent="0.3">
      <c r="A39" s="39" t="s">
        <v>131</v>
      </c>
      <c r="B39" s="31" t="s">
        <v>130</v>
      </c>
      <c r="C39" s="55">
        <v>0</v>
      </c>
      <c r="D39" s="55">
        <v>9.01</v>
      </c>
    </row>
    <row r="40" spans="1:5" s="21" customFormat="1" ht="96.6" x14ac:dyDescent="0.3">
      <c r="A40" s="39" t="s">
        <v>132</v>
      </c>
      <c r="B40" s="22" t="s">
        <v>133</v>
      </c>
      <c r="C40" s="55">
        <v>0</v>
      </c>
      <c r="D40" s="55">
        <v>7.5</v>
      </c>
    </row>
    <row r="41" spans="1:5" s="21" customFormat="1" ht="69" x14ac:dyDescent="0.3">
      <c r="A41" s="39" t="s">
        <v>134</v>
      </c>
      <c r="B41" s="22" t="s">
        <v>135</v>
      </c>
      <c r="C41" s="55">
        <v>0</v>
      </c>
      <c r="D41" s="55">
        <v>40</v>
      </c>
    </row>
    <row r="42" spans="1:5" s="21" customFormat="1" ht="82.8" x14ac:dyDescent="0.3">
      <c r="A42" s="39" t="s">
        <v>136</v>
      </c>
      <c r="B42" s="22" t="s">
        <v>137</v>
      </c>
      <c r="C42" s="55">
        <v>0</v>
      </c>
      <c r="D42" s="55">
        <v>3</v>
      </c>
    </row>
    <row r="43" spans="1:5" s="21" customFormat="1" ht="69" x14ac:dyDescent="0.3">
      <c r="A43" s="39" t="s">
        <v>138</v>
      </c>
      <c r="B43" s="22" t="s">
        <v>139</v>
      </c>
      <c r="C43" s="55">
        <v>0</v>
      </c>
      <c r="D43" s="55">
        <v>36.04</v>
      </c>
    </row>
    <row r="44" spans="1:5" s="21" customFormat="1" ht="110.4" x14ac:dyDescent="0.3">
      <c r="A44" s="39" t="s">
        <v>140</v>
      </c>
      <c r="B44" s="22" t="s">
        <v>141</v>
      </c>
      <c r="C44" s="55">
        <v>0</v>
      </c>
      <c r="D44" s="55">
        <v>6.42</v>
      </c>
    </row>
    <row r="45" spans="1:5" s="21" customFormat="1" ht="82.5" customHeight="1" x14ac:dyDescent="0.3">
      <c r="A45" s="39" t="s">
        <v>142</v>
      </c>
      <c r="B45" s="22" t="s">
        <v>143</v>
      </c>
      <c r="C45" s="55">
        <v>0</v>
      </c>
      <c r="D45" s="55">
        <v>3</v>
      </c>
    </row>
    <row r="46" spans="1:5" s="21" customFormat="1" ht="82.8" x14ac:dyDescent="0.3">
      <c r="A46" s="39" t="s">
        <v>144</v>
      </c>
      <c r="B46" s="22" t="s">
        <v>145</v>
      </c>
      <c r="C46" s="55">
        <v>0</v>
      </c>
      <c r="D46" s="55">
        <v>93.31</v>
      </c>
    </row>
    <row r="47" spans="1:5" s="21" customFormat="1" ht="110.4" x14ac:dyDescent="0.3">
      <c r="A47" s="39" t="s">
        <v>113</v>
      </c>
      <c r="B47" s="22" t="s">
        <v>114</v>
      </c>
      <c r="C47" s="55">
        <v>910</v>
      </c>
      <c r="D47" s="55">
        <v>910.66</v>
      </c>
    </row>
    <row r="48" spans="1:5" s="21" customFormat="1" ht="138.6" x14ac:dyDescent="0.3">
      <c r="A48" s="39" t="s">
        <v>103</v>
      </c>
      <c r="B48" s="31" t="s">
        <v>104</v>
      </c>
      <c r="C48" s="55">
        <v>1860</v>
      </c>
      <c r="D48" s="55">
        <v>1894.22</v>
      </c>
      <c r="E48" s="23"/>
    </row>
    <row r="49" spans="1:5" s="21" customFormat="1" ht="21.75" customHeight="1" x14ac:dyDescent="0.3">
      <c r="A49" s="40" t="s">
        <v>146</v>
      </c>
      <c r="B49" s="29" t="s">
        <v>147</v>
      </c>
      <c r="C49" s="54">
        <v>0</v>
      </c>
      <c r="D49" s="54">
        <f>D50</f>
        <v>12.6</v>
      </c>
      <c r="E49" s="23"/>
    </row>
    <row r="50" spans="1:5" s="21" customFormat="1" ht="21" customHeight="1" x14ac:dyDescent="0.3">
      <c r="A50" s="39" t="s">
        <v>148</v>
      </c>
      <c r="B50" s="31" t="s">
        <v>147</v>
      </c>
      <c r="C50" s="55">
        <v>0</v>
      </c>
      <c r="D50" s="55">
        <v>12.6</v>
      </c>
      <c r="E50" s="23"/>
    </row>
    <row r="51" spans="1:5" s="28" customFormat="1" ht="16.2" thickBot="1" x14ac:dyDescent="0.35">
      <c r="A51" s="25" t="s">
        <v>13</v>
      </c>
      <c r="B51" s="26" t="s">
        <v>12</v>
      </c>
      <c r="C51" s="57">
        <f>C52+C56+C68+C73</f>
        <v>588005.29999999993</v>
      </c>
      <c r="D51" s="57">
        <f>D52+D56+D68+D73+D77+D80</f>
        <v>589030.49999999988</v>
      </c>
      <c r="E51" s="27"/>
    </row>
    <row r="52" spans="1:5" s="30" customFormat="1" ht="28.2" x14ac:dyDescent="0.3">
      <c r="A52" s="8" t="s">
        <v>32</v>
      </c>
      <c r="B52" s="29" t="s">
        <v>33</v>
      </c>
      <c r="C52" s="58">
        <f>C53+C55+C54</f>
        <v>159401.5</v>
      </c>
      <c r="D52" s="58">
        <f>D53+D55+D54</f>
        <v>161614.29999999999</v>
      </c>
    </row>
    <row r="53" spans="1:5" s="30" customFormat="1" ht="28.2" x14ac:dyDescent="0.3">
      <c r="A53" s="9" t="s">
        <v>17</v>
      </c>
      <c r="B53" s="31" t="s">
        <v>0</v>
      </c>
      <c r="C53" s="59">
        <v>142595</v>
      </c>
      <c r="D53" s="60">
        <v>142595</v>
      </c>
    </row>
    <row r="54" spans="1:5" s="30" customFormat="1" ht="42" x14ac:dyDescent="0.3">
      <c r="A54" s="9" t="s">
        <v>115</v>
      </c>
      <c r="B54" s="31" t="s">
        <v>116</v>
      </c>
      <c r="C54" s="59">
        <v>11800</v>
      </c>
      <c r="D54" s="60">
        <v>11800</v>
      </c>
    </row>
    <row r="55" spans="1:5" s="30" customFormat="1" ht="28.2" x14ac:dyDescent="0.3">
      <c r="A55" s="9" t="s">
        <v>109</v>
      </c>
      <c r="B55" s="31" t="s">
        <v>110</v>
      </c>
      <c r="C55" s="59">
        <v>5006.5</v>
      </c>
      <c r="D55" s="60">
        <v>7219.3</v>
      </c>
    </row>
    <row r="56" spans="1:5" s="21" customFormat="1" ht="42" x14ac:dyDescent="0.3">
      <c r="A56" s="8" t="s">
        <v>18</v>
      </c>
      <c r="B56" s="29" t="s">
        <v>15</v>
      </c>
      <c r="C56" s="58">
        <f>SUM(C57:C67)</f>
        <v>156037</v>
      </c>
      <c r="D56" s="58">
        <f>SUM(D57:D67)</f>
        <v>163627.09999999998</v>
      </c>
    </row>
    <row r="57" spans="1:5" s="21" customFormat="1" ht="97.2" x14ac:dyDescent="0.3">
      <c r="A57" s="8" t="s">
        <v>120</v>
      </c>
      <c r="B57" s="31" t="s">
        <v>119</v>
      </c>
      <c r="C57" s="58"/>
      <c r="D57" s="60">
        <v>6655.7</v>
      </c>
    </row>
    <row r="58" spans="1:5" s="21" customFormat="1" ht="83.4" x14ac:dyDescent="0.3">
      <c r="A58" s="9" t="s">
        <v>93</v>
      </c>
      <c r="B58" s="31" t="s">
        <v>94</v>
      </c>
      <c r="C58" s="61">
        <v>505</v>
      </c>
      <c r="D58" s="62">
        <v>505</v>
      </c>
    </row>
    <row r="59" spans="1:5" s="21" customFormat="1" ht="97.2" x14ac:dyDescent="0.3">
      <c r="A59" s="9" t="s">
        <v>92</v>
      </c>
      <c r="B59" s="31" t="s">
        <v>91</v>
      </c>
      <c r="C59" s="61">
        <v>1959.9</v>
      </c>
      <c r="D59" s="62">
        <v>1959.8</v>
      </c>
    </row>
    <row r="60" spans="1:5" s="33" customFormat="1" ht="55.8" x14ac:dyDescent="0.3">
      <c r="A60" s="14" t="s">
        <v>90</v>
      </c>
      <c r="B60" s="32" t="s">
        <v>89</v>
      </c>
      <c r="C60" s="63">
        <v>68444</v>
      </c>
      <c r="D60" s="62">
        <v>68444</v>
      </c>
    </row>
    <row r="61" spans="1:5" s="33" customFormat="1" ht="83.4" x14ac:dyDescent="0.3">
      <c r="A61" s="14" t="s">
        <v>100</v>
      </c>
      <c r="B61" s="32" t="s">
        <v>99</v>
      </c>
      <c r="C61" s="64">
        <v>10.1</v>
      </c>
      <c r="D61" s="62">
        <v>10.1</v>
      </c>
    </row>
    <row r="62" spans="1:5" s="21" customFormat="1" ht="69.599999999999994" x14ac:dyDescent="0.3">
      <c r="A62" s="9" t="s">
        <v>30</v>
      </c>
      <c r="B62" s="31" t="s">
        <v>31</v>
      </c>
      <c r="C62" s="61">
        <v>10096.799999999999</v>
      </c>
      <c r="D62" s="62">
        <v>10096.799999999999</v>
      </c>
    </row>
    <row r="63" spans="1:5" s="21" customFormat="1" ht="42" x14ac:dyDescent="0.3">
      <c r="A63" s="11" t="s">
        <v>19</v>
      </c>
      <c r="B63" s="31" t="s">
        <v>1</v>
      </c>
      <c r="C63" s="61">
        <v>30818.1</v>
      </c>
      <c r="D63" s="62">
        <v>30818.1</v>
      </c>
    </row>
    <row r="64" spans="1:5" s="21" customFormat="1" ht="55.8" x14ac:dyDescent="0.3">
      <c r="A64" s="11" t="s">
        <v>105</v>
      </c>
      <c r="B64" s="31" t="s">
        <v>106</v>
      </c>
      <c r="C64" s="61">
        <v>537.70000000000005</v>
      </c>
      <c r="D64" s="62">
        <v>537.70000000000005</v>
      </c>
    </row>
    <row r="65" spans="1:4" s="21" customFormat="1" ht="28.2" x14ac:dyDescent="0.3">
      <c r="A65" s="11" t="s">
        <v>34</v>
      </c>
      <c r="B65" s="31" t="s">
        <v>35</v>
      </c>
      <c r="C65" s="61">
        <v>148.69999999999999</v>
      </c>
      <c r="D65" s="62">
        <v>148.69999999999999</v>
      </c>
    </row>
    <row r="66" spans="1:4" s="21" customFormat="1" ht="42" x14ac:dyDescent="0.3">
      <c r="A66" s="11" t="s">
        <v>107</v>
      </c>
      <c r="B66" s="31" t="s">
        <v>108</v>
      </c>
      <c r="C66" s="61">
        <v>8000</v>
      </c>
      <c r="D66" s="62">
        <v>8000</v>
      </c>
    </row>
    <row r="67" spans="1:4" s="21" customFormat="1" ht="28.2" x14ac:dyDescent="0.3">
      <c r="A67" s="11" t="s">
        <v>20</v>
      </c>
      <c r="B67" s="31" t="s">
        <v>2</v>
      </c>
      <c r="C67" s="61">
        <v>35516.699999999997</v>
      </c>
      <c r="D67" s="62">
        <v>36451.199999999997</v>
      </c>
    </row>
    <row r="68" spans="1:4" s="34" customFormat="1" ht="28.2" x14ac:dyDescent="0.3">
      <c r="A68" s="10" t="s">
        <v>21</v>
      </c>
      <c r="B68" s="29" t="s">
        <v>16</v>
      </c>
      <c r="C68" s="65">
        <f>C69+C70+C71+C72</f>
        <v>250332.19999999998</v>
      </c>
      <c r="D68" s="65">
        <f>D69+D70+D71+D72</f>
        <v>248629.9</v>
      </c>
    </row>
    <row r="69" spans="1:4" s="21" customFormat="1" ht="42" x14ac:dyDescent="0.3">
      <c r="A69" s="11" t="s">
        <v>22</v>
      </c>
      <c r="B69" s="31" t="s">
        <v>3</v>
      </c>
      <c r="C69" s="61">
        <f>225299.1+9333.3</f>
        <v>234632.4</v>
      </c>
      <c r="D69" s="60">
        <v>234622.4</v>
      </c>
    </row>
    <row r="70" spans="1:4" s="35" customFormat="1" ht="55.8" x14ac:dyDescent="0.3">
      <c r="A70" s="11" t="s">
        <v>23</v>
      </c>
      <c r="B70" s="31" t="s">
        <v>4</v>
      </c>
      <c r="C70" s="61">
        <v>8764.5</v>
      </c>
      <c r="D70" s="66">
        <v>7146.7</v>
      </c>
    </row>
    <row r="71" spans="1:4" s="37" customFormat="1" ht="97.2" x14ac:dyDescent="0.3">
      <c r="A71" s="19" t="s">
        <v>24</v>
      </c>
      <c r="B71" s="36" t="s">
        <v>5</v>
      </c>
      <c r="C71" s="61">
        <v>87.5</v>
      </c>
      <c r="D71" s="60">
        <v>13</v>
      </c>
    </row>
    <row r="72" spans="1:4" s="21" customFormat="1" ht="69.599999999999994" x14ac:dyDescent="0.3">
      <c r="A72" s="19" t="s">
        <v>25</v>
      </c>
      <c r="B72" s="36" t="s">
        <v>6</v>
      </c>
      <c r="C72" s="61">
        <v>6847.8</v>
      </c>
      <c r="D72" s="60">
        <v>6847.8</v>
      </c>
    </row>
    <row r="73" spans="1:4" s="21" customFormat="1" ht="83.4" x14ac:dyDescent="0.3">
      <c r="A73" s="18" t="s">
        <v>28</v>
      </c>
      <c r="B73" s="38" t="s">
        <v>27</v>
      </c>
      <c r="C73" s="65">
        <f>C74+C76+C75</f>
        <v>22234.6</v>
      </c>
      <c r="D73" s="65">
        <f>D74+D76+D75</f>
        <v>20894.599999999999</v>
      </c>
    </row>
    <row r="74" spans="1:4" s="21" customFormat="1" ht="83.4" x14ac:dyDescent="0.3">
      <c r="A74" s="19" t="s">
        <v>29</v>
      </c>
      <c r="B74" s="36" t="s">
        <v>36</v>
      </c>
      <c r="C74" s="61">
        <v>20596.599999999999</v>
      </c>
      <c r="D74" s="62">
        <v>19256.599999999999</v>
      </c>
    </row>
    <row r="75" spans="1:4" s="21" customFormat="1" ht="180" x14ac:dyDescent="0.3">
      <c r="A75" s="19" t="s">
        <v>111</v>
      </c>
      <c r="B75" s="36" t="s">
        <v>112</v>
      </c>
      <c r="C75" s="61">
        <v>208.3</v>
      </c>
      <c r="D75" s="62">
        <v>208.3</v>
      </c>
    </row>
    <row r="76" spans="1:4" ht="28.2" x14ac:dyDescent="0.3">
      <c r="A76" s="2" t="s">
        <v>26</v>
      </c>
      <c r="B76" s="12" t="s">
        <v>7</v>
      </c>
      <c r="C76" s="61">
        <v>1429.7</v>
      </c>
      <c r="D76" s="62">
        <v>1429.7</v>
      </c>
    </row>
    <row r="77" spans="1:4" s="70" customFormat="1" ht="54" customHeight="1" x14ac:dyDescent="0.3">
      <c r="A77" s="68" t="s">
        <v>149</v>
      </c>
      <c r="B77" s="69" t="s">
        <v>150</v>
      </c>
      <c r="C77" s="65">
        <v>0</v>
      </c>
      <c r="D77" s="65">
        <v>4027.1</v>
      </c>
    </row>
    <row r="78" spans="1:4" ht="42" x14ac:dyDescent="0.3">
      <c r="A78" s="48" t="s">
        <v>151</v>
      </c>
      <c r="B78" s="49" t="s">
        <v>153</v>
      </c>
      <c r="C78" s="61">
        <v>0</v>
      </c>
      <c r="D78" s="61">
        <v>2421.3000000000002</v>
      </c>
    </row>
    <row r="79" spans="1:4" ht="69.599999999999994" x14ac:dyDescent="0.3">
      <c r="A79" s="48" t="s">
        <v>152</v>
      </c>
      <c r="B79" s="49" t="s">
        <v>154</v>
      </c>
      <c r="C79" s="61">
        <v>0</v>
      </c>
      <c r="D79" s="61">
        <v>1605.8</v>
      </c>
    </row>
    <row r="80" spans="1:4" s="70" customFormat="1" ht="54.6" customHeight="1" x14ac:dyDescent="0.3">
      <c r="A80" s="68" t="s">
        <v>157</v>
      </c>
      <c r="B80" s="69" t="s">
        <v>156</v>
      </c>
      <c r="C80" s="65">
        <v>0</v>
      </c>
      <c r="D80" s="53">
        <v>-9762.5</v>
      </c>
    </row>
    <row r="81" spans="1:4" ht="55.8" x14ac:dyDescent="0.3">
      <c r="A81" s="48" t="s">
        <v>158</v>
      </c>
      <c r="B81" s="49" t="s">
        <v>155</v>
      </c>
      <c r="C81" s="61">
        <v>0</v>
      </c>
      <c r="D81" s="62">
        <f>D82+D83+D84+D85</f>
        <v>-9762.5</v>
      </c>
    </row>
    <row r="82" spans="1:4" ht="58.8" customHeight="1" x14ac:dyDescent="0.3">
      <c r="A82" s="48" t="s">
        <v>163</v>
      </c>
      <c r="B82" s="49" t="s">
        <v>159</v>
      </c>
      <c r="C82" s="61">
        <v>0</v>
      </c>
      <c r="D82" s="62">
        <v>-574.5</v>
      </c>
    </row>
    <row r="83" spans="1:4" ht="85.2" customHeight="1" x14ac:dyDescent="0.3">
      <c r="A83" s="48" t="s">
        <v>164</v>
      </c>
      <c r="B83" s="49" t="s">
        <v>160</v>
      </c>
      <c r="C83" s="61">
        <v>0</v>
      </c>
      <c r="D83" s="62">
        <v>-2316.4</v>
      </c>
    </row>
    <row r="84" spans="1:4" ht="95.4" customHeight="1" x14ac:dyDescent="0.3">
      <c r="A84" s="48" t="s">
        <v>165</v>
      </c>
      <c r="B84" s="49" t="s">
        <v>161</v>
      </c>
      <c r="C84" s="61">
        <v>0</v>
      </c>
      <c r="D84" s="62">
        <v>-104.9</v>
      </c>
    </row>
    <row r="85" spans="1:4" ht="54" customHeight="1" x14ac:dyDescent="0.3">
      <c r="A85" s="48" t="s">
        <v>166</v>
      </c>
      <c r="B85" s="49" t="s">
        <v>162</v>
      </c>
      <c r="C85" s="61">
        <v>0</v>
      </c>
      <c r="D85" s="62">
        <v>-6766.7</v>
      </c>
    </row>
    <row r="86" spans="1:4" x14ac:dyDescent="0.3">
      <c r="A86" s="3"/>
      <c r="B86" s="4" t="s">
        <v>14</v>
      </c>
      <c r="C86" s="65">
        <f>C51+C8</f>
        <v>1018826.2</v>
      </c>
      <c r="D86" s="65">
        <f>D51+D8</f>
        <v>974189.19</v>
      </c>
    </row>
    <row r="87" spans="1:4" x14ac:dyDescent="0.3">
      <c r="C87" s="13"/>
    </row>
    <row r="88" spans="1:4" x14ac:dyDescent="0.3">
      <c r="A88" s="44" t="s">
        <v>95</v>
      </c>
      <c r="B88" s="45"/>
      <c r="C88" s="45"/>
    </row>
    <row r="89" spans="1:4" x14ac:dyDescent="0.3">
      <c r="C89" s="13"/>
    </row>
    <row r="90" spans="1:4" x14ac:dyDescent="0.3">
      <c r="C90" s="13"/>
    </row>
    <row r="91" spans="1:4" x14ac:dyDescent="0.3">
      <c r="C91" s="13"/>
    </row>
  </sheetData>
  <mergeCells count="6">
    <mergeCell ref="A5:C5"/>
    <mergeCell ref="A88:C88"/>
    <mergeCell ref="A1:D1"/>
    <mergeCell ref="A2:D2"/>
    <mergeCell ref="A3:D3"/>
    <mergeCell ref="C6:D6"/>
  </mergeCells>
  <phoneticPr fontId="10" type="noConversion"/>
  <pageMargins left="0.31496062992125984" right="0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ФинУпр</dc:creator>
  <cp:lastModifiedBy>ФинУпр</cp:lastModifiedBy>
  <cp:lastPrinted>2023-09-14T09:10:41Z</cp:lastPrinted>
  <dcterms:created xsi:type="dcterms:W3CDTF">2018-10-11T13:00:42Z</dcterms:created>
  <dcterms:modified xsi:type="dcterms:W3CDTF">2025-04-09T07:05:31Z</dcterms:modified>
</cp:coreProperties>
</file>