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ФинУпр\Desktop\2025г\изменение\исполнение за 2025г\"/>
    </mc:Choice>
  </mc:AlternateContent>
  <bookViews>
    <workbookView xWindow="0" yWindow="0" windowWidth="23040" windowHeight="874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5" i="1" l="1"/>
  <c r="C85" i="1"/>
  <c r="C79" i="1" l="1"/>
  <c r="C77" i="1"/>
  <c r="C73" i="1"/>
  <c r="C63" i="1"/>
  <c r="C61" i="1" s="1"/>
  <c r="C57" i="1"/>
  <c r="C56" i="1" s="1"/>
  <c r="D41" i="1" l="1"/>
  <c r="D36" i="1" l="1"/>
  <c r="D37" i="1"/>
  <c r="D24" i="1"/>
  <c r="C24" i="1"/>
  <c r="C29" i="1" l="1"/>
  <c r="C41" i="1"/>
  <c r="D54" i="1" l="1"/>
  <c r="D29" i="1" l="1"/>
  <c r="D39" i="1"/>
  <c r="D33" i="1"/>
  <c r="D22" i="1"/>
  <c r="D20" i="1"/>
  <c r="D18" i="1"/>
  <c r="D12" i="1"/>
  <c r="D11" i="1" s="1"/>
  <c r="D9" i="1"/>
  <c r="D8" i="1" l="1"/>
  <c r="C39" i="1" l="1"/>
  <c r="C36" i="1" s="1"/>
  <c r="C9" i="1"/>
  <c r="C12" i="1"/>
  <c r="C11" i="1" s="1"/>
  <c r="C18" i="1"/>
  <c r="C20" i="1"/>
  <c r="C22" i="1"/>
  <c r="C33" i="1"/>
  <c r="C8" i="1" l="1"/>
</calcChain>
</file>

<file path=xl/sharedStrings.xml><?xml version="1.0" encoding="utf-8"?>
<sst xmlns="http://schemas.openxmlformats.org/spreadsheetml/2006/main" count="170" uniqueCount="166">
  <si>
    <t>Дотации бюджетам муниципальных районов на выравнивание бюджетной обеспеченности</t>
  </si>
  <si>
    <t>Субсидии бюджетам муниципальных районов на реализацию мероприятий по обеспечению жильем молодых семей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</si>
  <si>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</si>
  <si>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</si>
  <si>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</si>
  <si>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</si>
  <si>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Прочие межбюджетные трансферты, передаваемые бюджетам муниципальных районов</t>
  </si>
  <si>
    <t>Код бюджетной классификации Российской Федерации</t>
  </si>
  <si>
    <t>Наименование</t>
  </si>
  <si>
    <t xml:space="preserve">                   </t>
  </si>
  <si>
    <t>(в тыс. руб.)</t>
  </si>
  <si>
    <t>Безвозмездные поступления</t>
  </si>
  <si>
    <t>000 2 00 00000 00 0000 000</t>
  </si>
  <si>
    <t>Всего доходы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</si>
  <si>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</si>
  <si>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</si>
  <si>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000 2 02 15001 05 0000 150</t>
  </si>
  <si>
    <t>000 2 02 20000 00 0000 150</t>
  </si>
  <si>
    <t>000 2 02 25497 05 0000 150</t>
  </si>
  <si>
    <t>000 2 02 29999 05 0000 150</t>
  </si>
  <si>
    <t>000 2 02 30000 00 0000 150</t>
  </si>
  <si>
    <t>000 2 02 30024 05 0000 150</t>
  </si>
  <si>
    <t>000 2 02 30029 05 0000 150</t>
  </si>
  <si>
    <t>000 2 02 35082 05 0000 150</t>
  </si>
  <si>
    <t>000 2 02 49999 05 0000 150</t>
  </si>
  <si>
    <t>000 2 02 40000 00 0000 150</t>
  </si>
  <si>
    <t>000 2 02 45303 05 0000 150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</si>
  <si>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</si>
  <si>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</si>
  <si>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000 2 02 10000 00 0000 150</t>
  </si>
  <si>
    <t>Дотации бюджетам бюджетной системы Российской Федерации</t>
  </si>
  <si>
    <t>000 2 02 25519 05 0000 150</t>
  </si>
  <si>
    <t>Субсидии бюджетам муниципальных районов на поддержку отрасли культуры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</si>
  <si>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</si>
  <si>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000 1 00 00000 00 0000 000</t>
  </si>
  <si>
    <t>НАЛОГОВЫЕ  И  НЕНАЛОГОВЫЕ  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</si>
  <si>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</si>
  <si>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</si>
  <si>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</si>
  <si>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</si>
  <si>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</si>
  <si>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</si>
  <si>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</si>
  <si>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</si>
  <si>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</si>
  <si>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</si>
  <si>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</si>
  <si>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</si>
  <si>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</si>
  <si>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</si>
  <si>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</si>
  <si>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</si>
  <si>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</si>
  <si>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</si>
  <si>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</si>
  <si>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</si>
  <si>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</si>
  <si>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</si>
  <si>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000 1 07 00000 00 0000 000</t>
  </si>
  <si>
    <t>Налоги, сборы и регулярные платежи за пользование природными ресурсами</t>
  </si>
  <si>
    <t>000 1 07 01020 01 0000 110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</si>
  <si>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</si>
  <si>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</si>
  <si>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</si>
  <si>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</si>
  <si>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</si>
  <si>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</si>
  <si>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</si>
  <si>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</si>
  <si>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</si>
  <si>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</si>
  <si>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 управления  муниципальных районов и созданных ими учреждений (за исключением имущества муниципальных бюджетных и автономных учреждений)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</si>
  <si>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</si>
  <si>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</si>
  <si>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</si>
  <si>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</si>
  <si>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000 1 13 01990 00 0000 130</t>
  </si>
  <si>
    <t>Прочие доходы от оказания платных услуг (работ)</t>
  </si>
  <si>
    <t>000 1 13 02990 00 0000 130</t>
  </si>
  <si>
    <t>Прочие жоходы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</si>
  <si>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</si>
  <si>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</si>
  <si>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</si>
  <si>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</si>
  <si>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</si>
  <si>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</si>
  <si>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000 2 02 25179 05 0000 150</t>
  </si>
  <si>
    <t>Начальник финуправления                                   А.Т. Хут</t>
  </si>
  <si>
    <t xml:space="preserve">к Решению Совета народных  </t>
  </si>
  <si>
    <t xml:space="preserve">                   депутатов Теучежского района </t>
  </si>
  <si>
    <t xml:space="preserve">                   Приложение № 1</t>
  </si>
  <si>
    <t>Штрафы, санкции, возмещение ущерба</t>
  </si>
  <si>
    <t>000 1 16 00000 00 0000 000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</si>
  <si>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</si>
  <si>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</si>
  <si>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</si>
  <si>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</si>
  <si>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000 2 02 19999 05 0000 150</t>
  </si>
  <si>
    <t>Прочие дотации бюджетам муниципальных районов</t>
  </si>
  <si>
    <t>000 2 02 45050 05 0000 150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</si>
  <si>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</si>
  <si>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</si>
  <si>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план</t>
  </si>
  <si>
    <t>исполнено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</si>
  <si>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</si>
  <si>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</si>
  <si>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000 1 11 05313 05 0000 120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</si>
  <si>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</si>
  <si>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000 1 12 01010 01 0000 120</t>
  </si>
  <si>
    <t>Плата за выбросы загрязняющих веществ в атмосферный воздух стационарными объектами</t>
  </si>
  <si>
    <t>000 1 12 01030 01 0000 120</t>
  </si>
  <si>
    <t>000 1 12 01040 01 0000 120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</si>
  <si>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</si>
  <si>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</si>
  <si>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</si>
  <si>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</si>
  <si>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</si>
  <si>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</si>
  <si>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</si>
  <si>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</si>
  <si>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</si>
  <si>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</si>
  <si>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</si>
  <si>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</si>
  <si>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</si>
  <si>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</si>
  <si>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</si>
  <si>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</si>
  <si>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000 1 17 00000 00 0000 000</t>
  </si>
  <si>
    <t>Прочие неналоговые доходы</t>
  </si>
  <si>
    <t>000 1 17 05000 00 0000 180</t>
  </si>
  <si>
    <t>Поступление  доходов в   бюджет МО "Теучежский район" за 2025 год</t>
  </si>
  <si>
    <t>000 1 11 03050 05 0000 120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</si>
  <si>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</si>
  <si>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</si>
  <si>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</si>
  <si>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000 1 14 02053 05 0000 440</t>
  </si>
  <si>
    <t>000 1 14 02050 05 0000 440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</si>
  <si>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</si>
  <si>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</si>
  <si>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</si>
  <si>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</si>
  <si>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</si>
  <si>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</si>
  <si>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000 1 16 11000 01 0000 140</t>
  </si>
  <si>
    <t>Платежи, уплачиваемые в целях возмещения вреда</t>
  </si>
  <si>
    <t>000 2 02 20299 05 0000 150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</si>
  <si>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</si>
  <si>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 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</si>
  <si>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</si>
  <si>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</si>
  <si>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000 2 02 25576 05 0000 150</t>
  </si>
  <si>
    <t>Субсидии бюджетам муниципальных районов на обеспечение комплексного развития сельских территорий</t>
  </si>
  <si>
    <t>000 2 02 25753 05 0000 150</t>
  </si>
  <si>
    <t>Субсидии бюджетам муниципальных районов на софинансирование закупки и монтажа оборудования для создания "умных" спортивных площадок</t>
  </si>
  <si>
    <t>Иные межбюджетные трансферты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</si>
  <si>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</si>
  <si>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000 2 07 00000 00 0000 150</t>
  </si>
  <si>
    <t>Прочие безвозмездные поступления</t>
  </si>
  <si>
    <t>6588,3</t>
  </si>
  <si>
    <t>000 2 07 05030 05 0000 150</t>
  </si>
  <si>
    <t>Прочие безвозмездные поступления в бюджеты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</si>
  <si>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</si>
  <si>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</si>
  <si>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6948,5</t>
  </si>
  <si>
    <t>000 2 19 60010 05 0000 150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</si>
</sst>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2227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horizontal="left" wrapText="1"/>
    </xf>
    <xf numFmtId="0" fontId="14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left" vertical="top" wrapText="1"/>
    </xf>
    <xf numFmtId="1" fontId="6" fillId="0" borderId="0" xfId="0" applyNumberFormat="1" applyFont="1"/>
    <xf numFmtId="164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/>
    </xf>
    <xf numFmtId="165" fontId="0" fillId="0" borderId="0" xfId="0" applyNumberForma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165" fontId="0" fillId="0" borderId="0" xfId="0" applyNumberFormat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5" fontId="6" fillId="2" borderId="1" xfId="3" applyNumberFormat="1" applyFont="1" applyFill="1" applyBorder="1" applyAlignment="1">
      <alignment horizontal="left"/>
    </xf>
    <xf numFmtId="165" fontId="5" fillId="2" borderId="1" xfId="3" applyNumberFormat="1" applyFont="1" applyFill="1" applyBorder="1" applyAlignment="1">
      <alignment horizontal="left"/>
    </xf>
    <xf numFmtId="165" fontId="4" fillId="0" borderId="0" xfId="0" applyNumberFormat="1" applyFont="1" applyAlignment="1">
      <alignment vertical="center" wrapText="1"/>
    </xf>
    <xf numFmtId="165" fontId="15" fillId="0" borderId="1" xfId="0" applyNumberFormat="1" applyFont="1" applyBorder="1"/>
    <xf numFmtId="4" fontId="5" fillId="0" borderId="1" xfId="0" applyNumberFormat="1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4" fontId="6" fillId="0" borderId="3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5" fontId="6" fillId="2" borderId="1" xfId="0" applyNumberFormat="1" applyFont="1" applyFill="1" applyBorder="1" applyAlignment="1">
      <alignment horizontal="left" wrapText="1"/>
    </xf>
    <xf numFmtId="4" fontId="16" fillId="0" borderId="1" xfId="0" applyNumberFormat="1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165" fontId="5" fillId="2" borderId="2" xfId="3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3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49" fontId="6" fillId="2" borderId="1" xfId="3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0" fontId="9" fillId="0" borderId="0" xfId="0" applyFont="1"/>
    <xf numFmtId="0" fontId="3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15" fillId="2" borderId="1" xfId="0" applyFont="1" applyFill="1" applyBorder="1"/>
    <xf numFmtId="0" fontId="0" fillId="2" borderId="1" xfId="0" applyFont="1" applyFill="1" applyBorder="1"/>
    <xf numFmtId="0" fontId="0" fillId="0" borderId="0" xfId="0" applyFont="1"/>
    <xf numFmtId="0" fontId="0" fillId="2" borderId="1" xfId="0" applyFill="1" applyBorder="1"/>
    <xf numFmtId="165" fontId="0" fillId="2" borderId="1" xfId="0" applyNumberFormat="1" applyFill="1" applyBorder="1"/>
    <xf numFmtId="0" fontId="15" fillId="0" borderId="0" xfId="0" applyFont="1"/>
    <xf numFmtId="3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7" fillId="0" borderId="4" xfId="0" applyFont="1" applyBorder="1" applyAlignment="1">
      <alignment horizontal="right" vertical="center"/>
    </xf>
  </cellXfs>
  <cellStyles count="4">
    <cellStyle name="xl39" xfId="1"/>
    <cellStyle name="xl40" xfId="2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79" zoomScale="98" zoomScaleNormal="98" workbookViewId="0">
      <selection activeCell="D84" sqref="D84"/>
    </sheetView>
  </sheetViews>
  <sheetFormatPr defaultRowHeight="14.4" x14ac:dyDescent="0.3"/>
  <cols>
    <col min="1" max="1" width="24.6640625" style="2" customWidth="1"/>
    <col min="2" max="2" width="45.33203125" style="3" customWidth="1"/>
    <col min="3" max="3" width="15.33203125" style="4" customWidth="1"/>
    <col min="4" max="4" width="13.33203125" style="6" customWidth="1"/>
  </cols>
  <sheetData>
    <row r="1" spans="1:5" x14ac:dyDescent="0.3">
      <c r="A1" s="63" t="s">
        <v>90</v>
      </c>
      <c r="B1" s="63"/>
      <c r="C1" s="63"/>
      <c r="D1" s="63"/>
    </row>
    <row r="2" spans="1:5" x14ac:dyDescent="0.3">
      <c r="A2" s="64" t="s">
        <v>88</v>
      </c>
      <c r="B2" s="64"/>
      <c r="C2" s="64"/>
      <c r="D2" s="64"/>
    </row>
    <row r="3" spans="1:5" x14ac:dyDescent="0.3">
      <c r="A3" s="64" t="s">
        <v>89</v>
      </c>
      <c r="B3" s="64"/>
      <c r="C3" s="64"/>
      <c r="D3" s="64"/>
    </row>
    <row r="4" spans="1:5" x14ac:dyDescent="0.3">
      <c r="A4" s="7"/>
      <c r="B4" s="8"/>
      <c r="C4" s="8"/>
      <c r="D4" s="20"/>
    </row>
    <row r="5" spans="1:5" ht="32.25" customHeight="1" x14ac:dyDescent="0.3">
      <c r="A5" s="61" t="s">
        <v>131</v>
      </c>
      <c r="B5" s="62"/>
      <c r="C5" s="62"/>
      <c r="D5" s="20"/>
    </row>
    <row r="6" spans="1:5" ht="15.6" x14ac:dyDescent="0.3">
      <c r="A6" s="1" t="s">
        <v>9</v>
      </c>
      <c r="B6" s="1"/>
      <c r="C6" s="65" t="s">
        <v>10</v>
      </c>
      <c r="D6" s="65"/>
    </row>
    <row r="7" spans="1:5" ht="15" customHeight="1" x14ac:dyDescent="0.3">
      <c r="A7" s="10" t="s">
        <v>7</v>
      </c>
      <c r="B7" s="9" t="s">
        <v>8</v>
      </c>
      <c r="C7" s="9" t="s">
        <v>102</v>
      </c>
      <c r="D7" s="21" t="s">
        <v>103</v>
      </c>
    </row>
    <row r="8" spans="1:5" ht="28.2" x14ac:dyDescent="0.3">
      <c r="A8" s="26" t="s">
        <v>34</v>
      </c>
      <c r="B8" s="27" t="s">
        <v>35</v>
      </c>
      <c r="C8" s="22">
        <f>C9+C11+C18+C20+C22+C24+C29+C33+C36+C41</f>
        <v>395160</v>
      </c>
      <c r="D8" s="22">
        <f>D9+D11+D18+D20+D22+D24+D29+D33+D36+D41+D54</f>
        <v>419423.70000000013</v>
      </c>
    </row>
    <row r="9" spans="1:5" s="12" customFormat="1" ht="21" customHeight="1" x14ac:dyDescent="0.3">
      <c r="A9" s="26" t="s">
        <v>36</v>
      </c>
      <c r="B9" s="16" t="s">
        <v>37</v>
      </c>
      <c r="C9" s="22">
        <f>C10</f>
        <v>135000</v>
      </c>
      <c r="D9" s="22">
        <f>D10</f>
        <v>144336.1</v>
      </c>
    </row>
    <row r="10" spans="1:5" s="12" customFormat="1" ht="19.5" customHeight="1" x14ac:dyDescent="0.3">
      <c r="A10" s="25" t="s">
        <v>38</v>
      </c>
      <c r="B10" s="17" t="s">
        <v>39</v>
      </c>
      <c r="C10" s="23">
        <v>135000</v>
      </c>
      <c r="D10" s="23">
        <v>144336.1</v>
      </c>
      <c r="E10" s="14"/>
    </row>
    <row r="11" spans="1:5" s="12" customFormat="1" x14ac:dyDescent="0.3">
      <c r="A11" s="26" t="s">
        <v>40</v>
      </c>
      <c r="B11" s="16" t="s">
        <v>41</v>
      </c>
      <c r="C11" s="22">
        <f>C12+C15+C16+C17</f>
        <v>85303</v>
      </c>
      <c r="D11" s="22">
        <f>D12+D15+D16+D17</f>
        <v>88892.2</v>
      </c>
    </row>
    <row r="12" spans="1:5" s="12" customFormat="1" ht="27.6" x14ac:dyDescent="0.3">
      <c r="A12" s="26" t="s">
        <v>42</v>
      </c>
      <c r="B12" s="11" t="s">
        <v>43</v>
      </c>
      <c r="C12" s="22">
        <f>C13+C14</f>
        <v>75112</v>
      </c>
      <c r="D12" s="22">
        <f>D13+D14</f>
        <v>75438.2</v>
      </c>
    </row>
    <row r="13" spans="1:5" s="12" customFormat="1" ht="41.4" x14ac:dyDescent="0.3">
      <c r="A13" s="25" t="s">
        <v>44</v>
      </c>
      <c r="B13" s="13" t="s">
        <v>45</v>
      </c>
      <c r="C13" s="24">
        <v>65112</v>
      </c>
      <c r="D13" s="24">
        <v>65134.1</v>
      </c>
    </row>
    <row r="14" spans="1:5" s="12" customFormat="1" ht="41.4" x14ac:dyDescent="0.3">
      <c r="A14" s="25" t="s">
        <v>46</v>
      </c>
      <c r="B14" s="13" t="s">
        <v>47</v>
      </c>
      <c r="C14" s="23">
        <v>10000</v>
      </c>
      <c r="D14" s="23">
        <v>10304.1</v>
      </c>
    </row>
    <row r="15" spans="1:5" s="12" customFormat="1" ht="27.6" x14ac:dyDescent="0.3">
      <c r="A15" s="25" t="s">
        <v>48</v>
      </c>
      <c r="B15" s="13" t="s">
        <v>49</v>
      </c>
      <c r="C15" s="23">
        <v>0</v>
      </c>
      <c r="D15" s="23">
        <v>49</v>
      </c>
    </row>
    <row r="16" spans="1:5" s="12" customFormat="1" x14ac:dyDescent="0.3">
      <c r="A16" s="25" t="s">
        <v>50</v>
      </c>
      <c r="B16" s="13" t="s">
        <v>51</v>
      </c>
      <c r="C16" s="23">
        <v>7445</v>
      </c>
      <c r="D16" s="23">
        <v>8101.7</v>
      </c>
      <c r="E16" s="14"/>
    </row>
    <row r="17" spans="1:5" s="12" customFormat="1" ht="27.6" x14ac:dyDescent="0.3">
      <c r="A17" s="25" t="s">
        <v>52</v>
      </c>
      <c r="B17" s="13" t="s">
        <v>53</v>
      </c>
      <c r="C17" s="23">
        <v>2746</v>
      </c>
      <c r="D17" s="23">
        <v>5303.3</v>
      </c>
    </row>
    <row r="18" spans="1:5" s="12" customFormat="1" x14ac:dyDescent="0.3">
      <c r="A18" s="26" t="s">
        <v>54</v>
      </c>
      <c r="B18" s="11" t="s">
        <v>55</v>
      </c>
      <c r="C18" s="22">
        <f>C19</f>
        <v>70800</v>
      </c>
      <c r="D18" s="22">
        <f>D19</f>
        <v>70208.5</v>
      </c>
    </row>
    <row r="19" spans="1:5" s="12" customFormat="1" x14ac:dyDescent="0.3">
      <c r="A19" s="25" t="s">
        <v>56</v>
      </c>
      <c r="B19" s="13" t="s">
        <v>57</v>
      </c>
      <c r="C19" s="23">
        <v>70800</v>
      </c>
      <c r="D19" s="23">
        <v>70208.5</v>
      </c>
    </row>
    <row r="20" spans="1:5" s="12" customFormat="1" ht="27.6" x14ac:dyDescent="0.3">
      <c r="A20" s="26" t="s">
        <v>58</v>
      </c>
      <c r="B20" s="11" t="s">
        <v>59</v>
      </c>
      <c r="C20" s="22">
        <f>C21</f>
        <v>0</v>
      </c>
      <c r="D20" s="22">
        <f>D21</f>
        <v>0</v>
      </c>
    </row>
    <row r="21" spans="1:5" s="12" customFormat="1" ht="27.6" x14ac:dyDescent="0.3">
      <c r="A21" s="25" t="s">
        <v>60</v>
      </c>
      <c r="B21" s="13" t="s">
        <v>61</v>
      </c>
      <c r="C21" s="23">
        <v>0</v>
      </c>
      <c r="D21" s="23">
        <v>0</v>
      </c>
    </row>
    <row r="22" spans="1:5" s="12" customFormat="1" x14ac:dyDescent="0.3">
      <c r="A22" s="26" t="s">
        <v>62</v>
      </c>
      <c r="B22" s="11" t="s">
        <v>63</v>
      </c>
      <c r="C22" s="22">
        <f>C23</f>
        <v>7394</v>
      </c>
      <c r="D22" s="22">
        <f>D23</f>
        <v>7695.9</v>
      </c>
    </row>
    <row r="23" spans="1:5" s="12" customFormat="1" ht="41.4" x14ac:dyDescent="0.3">
      <c r="A23" s="25" t="s">
        <v>64</v>
      </c>
      <c r="B23" s="13" t="s">
        <v>65</v>
      </c>
      <c r="C23" s="23">
        <v>7394</v>
      </c>
      <c r="D23" s="23">
        <v>7695.9</v>
      </c>
    </row>
    <row r="24" spans="1:5" s="12" customFormat="1" ht="41.4" x14ac:dyDescent="0.3">
      <c r="A24" s="26" t="s">
        <v>66</v>
      </c>
      <c r="B24" s="11" t="s">
        <v>67</v>
      </c>
      <c r="C24" s="22">
        <f>C26+C27+C28+C25</f>
        <v>89942</v>
      </c>
      <c r="D24" s="22">
        <f>D26+D27+D28+D25</f>
        <v>100599.6</v>
      </c>
    </row>
    <row r="25" spans="1:5" s="12" customFormat="1" ht="42" x14ac:dyDescent="0.3">
      <c r="A25" s="28" t="s">
        <v>132</v>
      </c>
      <c r="B25" s="29" t="s">
        <v>133</v>
      </c>
      <c r="C25" s="30">
        <v>68.099999999999994</v>
      </c>
      <c r="D25" s="23">
        <v>68.099999999999994</v>
      </c>
    </row>
    <row r="26" spans="1:5" s="12" customFormat="1" ht="69" x14ac:dyDescent="0.3">
      <c r="A26" s="25" t="s">
        <v>68</v>
      </c>
      <c r="B26" s="13" t="s">
        <v>69</v>
      </c>
      <c r="C26" s="23">
        <v>89820</v>
      </c>
      <c r="D26" s="23">
        <v>100434.5</v>
      </c>
    </row>
    <row r="27" spans="1:5" s="12" customFormat="1" ht="82.8" x14ac:dyDescent="0.3">
      <c r="A27" s="25" t="s">
        <v>70</v>
      </c>
      <c r="B27" s="13" t="s">
        <v>71</v>
      </c>
      <c r="C27" s="23">
        <v>53.9</v>
      </c>
      <c r="D27" s="23">
        <v>76.7</v>
      </c>
      <c r="E27" s="14"/>
    </row>
    <row r="28" spans="1:5" s="12" customFormat="1" ht="165.6" x14ac:dyDescent="0.3">
      <c r="A28" s="25" t="s">
        <v>106</v>
      </c>
      <c r="B28" s="13" t="s">
        <v>107</v>
      </c>
      <c r="C28" s="23">
        <v>0</v>
      </c>
      <c r="D28" s="23">
        <v>20.3</v>
      </c>
    </row>
    <row r="29" spans="1:5" s="12" customFormat="1" ht="27.6" x14ac:dyDescent="0.3">
      <c r="A29" s="26" t="s">
        <v>72</v>
      </c>
      <c r="B29" s="11" t="s">
        <v>73</v>
      </c>
      <c r="C29" s="22">
        <f>C30+C31+C32</f>
        <v>1201</v>
      </c>
      <c r="D29" s="22">
        <f>D30+D31+D32</f>
        <v>1201.2</v>
      </c>
    </row>
    <row r="30" spans="1:5" s="12" customFormat="1" ht="31.5" customHeight="1" x14ac:dyDescent="0.3">
      <c r="A30" s="25" t="s">
        <v>108</v>
      </c>
      <c r="B30" s="13" t="s">
        <v>109</v>
      </c>
      <c r="C30" s="23">
        <v>1201</v>
      </c>
      <c r="D30" s="23">
        <v>1170</v>
      </c>
    </row>
    <row r="31" spans="1:5" s="12" customFormat="1" ht="27.6" x14ac:dyDescent="0.3">
      <c r="A31" s="25" t="s">
        <v>110</v>
      </c>
      <c r="B31" s="13" t="s">
        <v>112</v>
      </c>
      <c r="C31" s="23">
        <v>0</v>
      </c>
      <c r="D31" s="23">
        <v>0.4</v>
      </c>
    </row>
    <row r="32" spans="1:5" s="12" customFormat="1" ht="27.6" x14ac:dyDescent="0.3">
      <c r="A32" s="25" t="s">
        <v>111</v>
      </c>
      <c r="B32" s="13" t="s">
        <v>113</v>
      </c>
      <c r="C32" s="23">
        <v>0</v>
      </c>
      <c r="D32" s="23">
        <v>30.8</v>
      </c>
    </row>
    <row r="33" spans="1:5" s="12" customFormat="1" ht="27.6" x14ac:dyDescent="0.3">
      <c r="A33" s="26" t="s">
        <v>74</v>
      </c>
      <c r="B33" s="11" t="s">
        <v>75</v>
      </c>
      <c r="C33" s="22">
        <f>C34+C35</f>
        <v>0</v>
      </c>
      <c r="D33" s="22">
        <f>D34+D35</f>
        <v>13.4</v>
      </c>
    </row>
    <row r="34" spans="1:5" s="12" customFormat="1" ht="27.6" x14ac:dyDescent="0.3">
      <c r="A34" s="25" t="s">
        <v>76</v>
      </c>
      <c r="B34" s="13" t="s">
        <v>77</v>
      </c>
      <c r="C34" s="23">
        <v>0</v>
      </c>
      <c r="D34" s="23">
        <v>0.4</v>
      </c>
    </row>
    <row r="35" spans="1:5" s="12" customFormat="1" ht="27.6" x14ac:dyDescent="0.3">
      <c r="A35" s="25" t="s">
        <v>78</v>
      </c>
      <c r="B35" s="15" t="s">
        <v>79</v>
      </c>
      <c r="C35" s="23">
        <v>0</v>
      </c>
      <c r="D35" s="23">
        <v>13</v>
      </c>
    </row>
    <row r="36" spans="1:5" s="12" customFormat="1" ht="27.6" x14ac:dyDescent="0.3">
      <c r="A36" s="26" t="s">
        <v>80</v>
      </c>
      <c r="B36" s="11" t="s">
        <v>81</v>
      </c>
      <c r="C36" s="22">
        <f>C39</f>
        <v>4520</v>
      </c>
      <c r="D36" s="22">
        <f>D37+D39</f>
        <v>5054.3999999999996</v>
      </c>
    </row>
    <row r="37" spans="1:5" s="12" customFormat="1" ht="56.25" customHeight="1" x14ac:dyDescent="0.3">
      <c r="A37" s="25" t="s">
        <v>137</v>
      </c>
      <c r="B37" s="13" t="s">
        <v>134</v>
      </c>
      <c r="C37" s="23">
        <v>0</v>
      </c>
      <c r="D37" s="23">
        <f>D38</f>
        <v>48.5</v>
      </c>
    </row>
    <row r="38" spans="1:5" s="12" customFormat="1" ht="110.4" x14ac:dyDescent="0.3">
      <c r="A38" s="25" t="s">
        <v>136</v>
      </c>
      <c r="B38" s="13" t="s">
        <v>135</v>
      </c>
      <c r="C38" s="23">
        <v>0</v>
      </c>
      <c r="D38" s="23">
        <v>48.5</v>
      </c>
    </row>
    <row r="39" spans="1:5" s="12" customFormat="1" ht="41.4" x14ac:dyDescent="0.3">
      <c r="A39" s="25" t="s">
        <v>82</v>
      </c>
      <c r="B39" s="13" t="s">
        <v>83</v>
      </c>
      <c r="C39" s="23">
        <f>C40</f>
        <v>4520</v>
      </c>
      <c r="D39" s="23">
        <f>D40</f>
        <v>5005.8999999999996</v>
      </c>
    </row>
    <row r="40" spans="1:5" s="12" customFormat="1" ht="41.4" x14ac:dyDescent="0.3">
      <c r="A40" s="25" t="s">
        <v>84</v>
      </c>
      <c r="B40" s="13" t="s">
        <v>85</v>
      </c>
      <c r="C40" s="23">
        <v>4520</v>
      </c>
      <c r="D40" s="23">
        <v>5005.8999999999996</v>
      </c>
      <c r="E40" s="14"/>
    </row>
    <row r="41" spans="1:5" s="12" customFormat="1" ht="27.75" customHeight="1" x14ac:dyDescent="0.3">
      <c r="A41" s="26" t="s">
        <v>92</v>
      </c>
      <c r="B41" s="16" t="s">
        <v>91</v>
      </c>
      <c r="C41" s="22">
        <f>C42+C43+C44+C45+C46+C47+C48+C50+C52+C53</f>
        <v>1000</v>
      </c>
      <c r="D41" s="22">
        <f>D42+D43+D44+D45+D46+D47+D48+D50+D52+D53+D49+D51</f>
        <v>1422.3999999999999</v>
      </c>
    </row>
    <row r="42" spans="1:5" s="12" customFormat="1" ht="69.599999999999994" x14ac:dyDescent="0.3">
      <c r="A42" s="25" t="s">
        <v>115</v>
      </c>
      <c r="B42" s="17" t="s">
        <v>114</v>
      </c>
      <c r="C42" s="23">
        <v>0</v>
      </c>
      <c r="D42" s="23">
        <v>12.3</v>
      </c>
    </row>
    <row r="43" spans="1:5" s="12" customFormat="1" ht="96.6" x14ac:dyDescent="0.3">
      <c r="A43" s="25" t="s">
        <v>116</v>
      </c>
      <c r="B43" s="13" t="s">
        <v>117</v>
      </c>
      <c r="C43" s="23">
        <v>0</v>
      </c>
      <c r="D43" s="23">
        <v>0</v>
      </c>
    </row>
    <row r="44" spans="1:5" s="12" customFormat="1" ht="69" x14ac:dyDescent="0.3">
      <c r="A44" s="25" t="s">
        <v>118</v>
      </c>
      <c r="B44" s="13" t="s">
        <v>119</v>
      </c>
      <c r="C44" s="23">
        <v>0</v>
      </c>
      <c r="D44" s="23">
        <v>78.099999999999994</v>
      </c>
    </row>
    <row r="45" spans="1:5" s="12" customFormat="1" ht="82.8" x14ac:dyDescent="0.3">
      <c r="A45" s="25" t="s">
        <v>120</v>
      </c>
      <c r="B45" s="13" t="s">
        <v>121</v>
      </c>
      <c r="C45" s="23">
        <v>0</v>
      </c>
      <c r="D45" s="23">
        <v>3</v>
      </c>
    </row>
    <row r="46" spans="1:5" s="12" customFormat="1" ht="82.8" x14ac:dyDescent="0.3">
      <c r="A46" s="25" t="s">
        <v>138</v>
      </c>
      <c r="B46" s="13" t="s">
        <v>139</v>
      </c>
      <c r="C46" s="23">
        <v>0</v>
      </c>
      <c r="D46" s="31">
        <v>0.5</v>
      </c>
    </row>
    <row r="47" spans="1:5" s="12" customFormat="1" ht="110.4" x14ac:dyDescent="0.3">
      <c r="A47" s="25" t="s">
        <v>122</v>
      </c>
      <c r="B47" s="13" t="s">
        <v>123</v>
      </c>
      <c r="C47" s="23">
        <v>0</v>
      </c>
      <c r="D47" s="23">
        <v>4.3</v>
      </c>
    </row>
    <row r="48" spans="1:5" s="12" customFormat="1" ht="82.5" customHeight="1" x14ac:dyDescent="0.3">
      <c r="A48" s="25" t="s">
        <v>124</v>
      </c>
      <c r="B48" s="13" t="s">
        <v>125</v>
      </c>
      <c r="C48" s="23">
        <v>0</v>
      </c>
      <c r="D48" s="23">
        <v>8.8000000000000007</v>
      </c>
    </row>
    <row r="49" spans="1:5" s="12" customFormat="1" ht="82.5" customHeight="1" x14ac:dyDescent="0.3">
      <c r="A49" s="25" t="s">
        <v>140</v>
      </c>
      <c r="B49" s="13" t="s">
        <v>141</v>
      </c>
      <c r="C49" s="23"/>
      <c r="D49" s="23">
        <v>80.7</v>
      </c>
    </row>
    <row r="50" spans="1:5" s="12" customFormat="1" ht="82.8" x14ac:dyDescent="0.3">
      <c r="A50" s="25" t="s">
        <v>126</v>
      </c>
      <c r="B50" s="13" t="s">
        <v>127</v>
      </c>
      <c r="C50" s="23">
        <v>0</v>
      </c>
      <c r="D50" s="23">
        <v>132.5</v>
      </c>
    </row>
    <row r="51" spans="1:5" s="12" customFormat="1" ht="89.25" customHeight="1" x14ac:dyDescent="0.3">
      <c r="A51" s="25" t="s">
        <v>142</v>
      </c>
      <c r="B51" s="13" t="s">
        <v>143</v>
      </c>
      <c r="C51" s="23"/>
      <c r="D51" s="23">
        <v>2.5</v>
      </c>
    </row>
    <row r="52" spans="1:5" s="12" customFormat="1" ht="27.6" x14ac:dyDescent="0.3">
      <c r="A52" s="25" t="s">
        <v>144</v>
      </c>
      <c r="B52" s="13" t="s">
        <v>145</v>
      </c>
      <c r="C52" s="23">
        <v>0</v>
      </c>
      <c r="D52" s="23">
        <v>56.1</v>
      </c>
    </row>
    <row r="53" spans="1:5" s="12" customFormat="1" ht="138.6" x14ac:dyDescent="0.3">
      <c r="A53" s="25" t="s">
        <v>93</v>
      </c>
      <c r="B53" s="17" t="s">
        <v>94</v>
      </c>
      <c r="C53" s="23">
        <v>1000</v>
      </c>
      <c r="D53" s="23">
        <v>1043.5999999999999</v>
      </c>
      <c r="E53" s="14"/>
    </row>
    <row r="54" spans="1:5" s="12" customFormat="1" ht="21.75" customHeight="1" x14ac:dyDescent="0.3">
      <c r="A54" s="26" t="s">
        <v>128</v>
      </c>
      <c r="B54" s="16" t="s">
        <v>129</v>
      </c>
      <c r="C54" s="22">
        <v>0</v>
      </c>
      <c r="D54" s="22">
        <f>D55</f>
        <v>0</v>
      </c>
      <c r="E54" s="14"/>
    </row>
    <row r="55" spans="1:5" s="12" customFormat="1" ht="21" customHeight="1" x14ac:dyDescent="0.3">
      <c r="A55" s="25" t="s">
        <v>130</v>
      </c>
      <c r="B55" s="17" t="s">
        <v>129</v>
      </c>
      <c r="C55" s="23">
        <v>0</v>
      </c>
      <c r="D55" s="23">
        <v>0</v>
      </c>
      <c r="E55" s="14"/>
    </row>
    <row r="56" spans="1:5" s="50" customFormat="1" ht="15.6" x14ac:dyDescent="0.3">
      <c r="A56" s="32" t="s">
        <v>12</v>
      </c>
      <c r="B56" s="32" t="s">
        <v>11</v>
      </c>
      <c r="C56" s="19">
        <f>C57+C61+C73+C77+C81+C83</f>
        <v>848528.3</v>
      </c>
      <c r="D56" s="49">
        <v>806922.4</v>
      </c>
    </row>
    <row r="57" spans="1:5" s="52" customFormat="1" ht="28.2" x14ac:dyDescent="0.3">
      <c r="A57" s="33" t="s">
        <v>29</v>
      </c>
      <c r="B57" s="34" t="s">
        <v>30</v>
      </c>
      <c r="C57" s="35">
        <f>C58+C60+C59</f>
        <v>280337.59999999998</v>
      </c>
      <c r="D57" s="51">
        <v>280337.59999999998</v>
      </c>
    </row>
    <row r="58" spans="1:5" s="52" customFormat="1" ht="28.2" x14ac:dyDescent="0.3">
      <c r="A58" s="36" t="s">
        <v>16</v>
      </c>
      <c r="B58" s="29" t="s">
        <v>0</v>
      </c>
      <c r="C58" s="18">
        <v>169492</v>
      </c>
      <c r="D58" s="53">
        <v>169492</v>
      </c>
    </row>
    <row r="59" spans="1:5" s="52" customFormat="1" ht="42" x14ac:dyDescent="0.3">
      <c r="A59" s="36" t="s">
        <v>100</v>
      </c>
      <c r="B59" s="29" t="s">
        <v>101</v>
      </c>
      <c r="C59" s="18">
        <v>100000</v>
      </c>
      <c r="D59" s="53">
        <v>100000</v>
      </c>
    </row>
    <row r="60" spans="1:5" s="52" customFormat="1" ht="28.2" x14ac:dyDescent="0.3">
      <c r="A60" s="36" t="s">
        <v>97</v>
      </c>
      <c r="B60" s="29" t="s">
        <v>98</v>
      </c>
      <c r="C60" s="18">
        <v>10845.6</v>
      </c>
      <c r="D60" s="53">
        <v>10845.6</v>
      </c>
    </row>
    <row r="61" spans="1:5" ht="42" x14ac:dyDescent="0.3">
      <c r="A61" s="37" t="s">
        <v>17</v>
      </c>
      <c r="B61" s="32" t="s">
        <v>14</v>
      </c>
      <c r="C61" s="19">
        <f>SUM(C62:C72)</f>
        <v>245700.30000000002</v>
      </c>
      <c r="D61" s="54">
        <v>212937.2</v>
      </c>
    </row>
    <row r="62" spans="1:5" s="56" customFormat="1" ht="124.8" x14ac:dyDescent="0.3">
      <c r="A62" s="36" t="s">
        <v>146</v>
      </c>
      <c r="B62" s="29" t="s">
        <v>147</v>
      </c>
      <c r="C62" s="18">
        <v>6010.4</v>
      </c>
      <c r="D62" s="55">
        <v>6010.4</v>
      </c>
    </row>
    <row r="63" spans="1:5" ht="97.2" x14ac:dyDescent="0.3">
      <c r="A63" s="36" t="s">
        <v>105</v>
      </c>
      <c r="B63" s="29" t="s">
        <v>104</v>
      </c>
      <c r="C63" s="18">
        <f>2966.7-334.3</f>
        <v>2632.3999999999996</v>
      </c>
      <c r="D63" s="57">
        <v>2632.4</v>
      </c>
    </row>
    <row r="64" spans="1:5" ht="83.4" x14ac:dyDescent="0.3">
      <c r="A64" s="36" t="s">
        <v>86</v>
      </c>
      <c r="B64" s="29" t="s">
        <v>148</v>
      </c>
      <c r="C64" s="18">
        <v>1966.3</v>
      </c>
      <c r="D64" s="57">
        <v>1966.3</v>
      </c>
    </row>
    <row r="65" spans="1:4" ht="69.599999999999994" x14ac:dyDescent="0.3">
      <c r="A65" s="36" t="s">
        <v>27</v>
      </c>
      <c r="B65" s="29" t="s">
        <v>28</v>
      </c>
      <c r="C65" s="18">
        <v>9982.7999999999993</v>
      </c>
      <c r="D65" s="57">
        <v>9982.7999999999993</v>
      </c>
    </row>
    <row r="66" spans="1:4" ht="55.8" x14ac:dyDescent="0.3">
      <c r="A66" s="38" t="s">
        <v>95</v>
      </c>
      <c r="B66" s="29" t="s">
        <v>96</v>
      </c>
      <c r="C66" s="18">
        <v>560</v>
      </c>
      <c r="D66" s="57">
        <v>560</v>
      </c>
    </row>
    <row r="67" spans="1:4" ht="42" x14ac:dyDescent="0.3">
      <c r="A67" s="39" t="s">
        <v>18</v>
      </c>
      <c r="B67" s="29" t="s">
        <v>1</v>
      </c>
      <c r="C67" s="18">
        <v>28744.9</v>
      </c>
      <c r="D67" s="57">
        <v>28398.5</v>
      </c>
    </row>
    <row r="68" spans="1:4" ht="28.2" x14ac:dyDescent="0.3">
      <c r="A68" s="39" t="s">
        <v>31</v>
      </c>
      <c r="B68" s="29" t="s">
        <v>32</v>
      </c>
      <c r="C68" s="18">
        <v>199.9</v>
      </c>
      <c r="D68" s="57">
        <v>199.9</v>
      </c>
    </row>
    <row r="69" spans="1:4" ht="42" x14ac:dyDescent="0.3">
      <c r="A69" s="39" t="s">
        <v>149</v>
      </c>
      <c r="B69" s="29" t="s">
        <v>150</v>
      </c>
      <c r="C69" s="18">
        <v>3939.4</v>
      </c>
      <c r="D69" s="57">
        <v>3939.4</v>
      </c>
    </row>
    <row r="70" spans="1:4" ht="42" x14ac:dyDescent="0.3">
      <c r="A70" s="39" t="s">
        <v>151</v>
      </c>
      <c r="B70" s="29" t="s">
        <v>152</v>
      </c>
      <c r="C70" s="18">
        <v>25772.799999999999</v>
      </c>
      <c r="D70" s="57">
        <v>25772.799999999999</v>
      </c>
    </row>
    <row r="71" spans="1:4" ht="55.8" x14ac:dyDescent="0.3">
      <c r="A71" s="39" t="s">
        <v>153</v>
      </c>
      <c r="B71" s="29" t="s">
        <v>154</v>
      </c>
      <c r="C71" s="18">
        <v>135000</v>
      </c>
      <c r="D71" s="57">
        <v>102583.3</v>
      </c>
    </row>
    <row r="72" spans="1:4" ht="28.2" x14ac:dyDescent="0.3">
      <c r="A72" s="39" t="s">
        <v>19</v>
      </c>
      <c r="B72" s="29" t="s">
        <v>2</v>
      </c>
      <c r="C72" s="18">
        <v>30891.4</v>
      </c>
      <c r="D72" s="57">
        <v>30891.4</v>
      </c>
    </row>
    <row r="73" spans="1:4" s="52" customFormat="1" ht="28.2" x14ac:dyDescent="0.3">
      <c r="A73" s="40" t="s">
        <v>20</v>
      </c>
      <c r="B73" s="32" t="s">
        <v>15</v>
      </c>
      <c r="C73" s="19">
        <f>C74+C75+C76</f>
        <v>285140.89999999997</v>
      </c>
      <c r="D73" s="51">
        <v>284587.2</v>
      </c>
    </row>
    <row r="74" spans="1:4" ht="42" x14ac:dyDescent="0.3">
      <c r="A74" s="39" t="s">
        <v>21</v>
      </c>
      <c r="B74" s="29" t="s">
        <v>3</v>
      </c>
      <c r="C74" s="18">
        <v>270646.09999999998</v>
      </c>
      <c r="D74" s="57">
        <v>270640.8</v>
      </c>
    </row>
    <row r="75" spans="1:4" s="52" customFormat="1" ht="97.2" x14ac:dyDescent="0.3">
      <c r="A75" s="28" t="s">
        <v>22</v>
      </c>
      <c r="B75" s="41" t="s">
        <v>4</v>
      </c>
      <c r="C75" s="18">
        <v>20</v>
      </c>
      <c r="D75" s="53">
        <v>20</v>
      </c>
    </row>
    <row r="76" spans="1:4" ht="69.599999999999994" x14ac:dyDescent="0.3">
      <c r="A76" s="28" t="s">
        <v>23</v>
      </c>
      <c r="B76" s="41" t="s">
        <v>5</v>
      </c>
      <c r="C76" s="18">
        <v>14474.8</v>
      </c>
      <c r="D76" s="58">
        <v>13926.4</v>
      </c>
    </row>
    <row r="77" spans="1:4" x14ac:dyDescent="0.3">
      <c r="A77" s="42" t="s">
        <v>25</v>
      </c>
      <c r="B77" s="43" t="s">
        <v>155</v>
      </c>
      <c r="C77" s="19">
        <f>C79+C80+C78</f>
        <v>23812.7</v>
      </c>
      <c r="D77" s="54">
        <v>23812.7</v>
      </c>
    </row>
    <row r="78" spans="1:4" ht="180" x14ac:dyDescent="0.3">
      <c r="A78" s="28" t="s">
        <v>99</v>
      </c>
      <c r="B78" s="41" t="s">
        <v>156</v>
      </c>
      <c r="C78" s="18">
        <v>625</v>
      </c>
      <c r="D78" s="57">
        <v>625</v>
      </c>
    </row>
    <row r="79" spans="1:4" ht="83.4" x14ac:dyDescent="0.3">
      <c r="A79" s="28" t="s">
        <v>26</v>
      </c>
      <c r="B79" s="41" t="s">
        <v>33</v>
      </c>
      <c r="C79" s="18">
        <f>22342.3-780</f>
        <v>21562.3</v>
      </c>
      <c r="D79" s="57">
        <v>21562.3</v>
      </c>
    </row>
    <row r="80" spans="1:4" ht="28.2" x14ac:dyDescent="0.3">
      <c r="A80" s="28" t="s">
        <v>24</v>
      </c>
      <c r="B80" s="41" t="s">
        <v>6</v>
      </c>
      <c r="C80" s="18">
        <v>1625.4</v>
      </c>
      <c r="D80" s="57">
        <v>1625.4</v>
      </c>
    </row>
    <row r="81" spans="1:4" x14ac:dyDescent="0.3">
      <c r="A81" s="44" t="s">
        <v>157</v>
      </c>
      <c r="B81" s="44" t="s">
        <v>158</v>
      </c>
      <c r="C81" s="45" t="s">
        <v>159</v>
      </c>
      <c r="D81" s="54">
        <v>6588.3</v>
      </c>
    </row>
    <row r="82" spans="1:4" ht="28.2" x14ac:dyDescent="0.3">
      <c r="A82" s="46" t="s">
        <v>160</v>
      </c>
      <c r="B82" s="46" t="s">
        <v>161</v>
      </c>
      <c r="C82" s="47" t="s">
        <v>159</v>
      </c>
      <c r="D82" s="57">
        <v>6588.3</v>
      </c>
    </row>
    <row r="83" spans="1:4" s="59" customFormat="1" ht="55.8" x14ac:dyDescent="0.3">
      <c r="A83" s="44" t="s">
        <v>162</v>
      </c>
      <c r="B83" s="44" t="s">
        <v>163</v>
      </c>
      <c r="C83" s="45" t="s">
        <v>164</v>
      </c>
      <c r="D83" s="54">
        <v>-6272.5</v>
      </c>
    </row>
    <row r="84" spans="1:4" ht="55.8" x14ac:dyDescent="0.3">
      <c r="A84" s="46" t="s">
        <v>165</v>
      </c>
      <c r="B84" s="46" t="s">
        <v>163</v>
      </c>
      <c r="C84" s="47" t="s">
        <v>164</v>
      </c>
      <c r="D84" s="57">
        <v>-6272.5</v>
      </c>
    </row>
    <row r="85" spans="1:4" x14ac:dyDescent="0.3">
      <c r="A85" s="42"/>
      <c r="B85" s="48" t="s">
        <v>13</v>
      </c>
      <c r="C85" s="19">
        <f>C56+C8</f>
        <v>1243688.3</v>
      </c>
      <c r="D85" s="19">
        <f>D56+D8</f>
        <v>1226346.1000000001</v>
      </c>
    </row>
    <row r="86" spans="1:4" x14ac:dyDescent="0.3">
      <c r="C86" s="5"/>
    </row>
    <row r="87" spans="1:4" ht="45" customHeight="1" x14ac:dyDescent="0.3">
      <c r="A87" s="60" t="s">
        <v>87</v>
      </c>
      <c r="B87" s="60"/>
      <c r="C87" s="60"/>
    </row>
  </sheetData>
  <mergeCells count="6">
    <mergeCell ref="A87:C87"/>
    <mergeCell ref="A5:C5"/>
    <mergeCell ref="A1:D1"/>
    <mergeCell ref="A2:D2"/>
    <mergeCell ref="A3:D3"/>
    <mergeCell ref="C6:D6"/>
  </mergeCells>
  <phoneticPr fontId="10" type="noConversion"/>
  <pageMargins left="0.31496062992125984" right="0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ФинУпр</cp:lastModifiedBy>
  <cp:lastPrinted>2023-09-14T09:10:41Z</cp:lastPrinted>
  <dcterms:created xsi:type="dcterms:W3CDTF">2018-10-11T13:00:42Z</dcterms:created>
  <dcterms:modified xsi:type="dcterms:W3CDTF">2026-04-22T05:34:07Z</dcterms:modified>
</cp:coreProperties>
</file>